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НАТАЛЬЯ\НОРМИРОВАНИЕ\2027-2029\"/>
    </mc:Choice>
  </mc:AlternateContent>
  <bookViews>
    <workbookView xWindow="0" yWindow="0" windowWidth="25200" windowHeight="11880" tabRatio="332"/>
  </bookViews>
  <sheets>
    <sheet name="09.06.26  2027-2029" sheetId="3" r:id="rId1"/>
    <sheet name="Лист1" sheetId="2" r:id="rId2"/>
  </sheets>
  <definedNames>
    <definedName name="_Экспорт" localSheetId="0">#REF!</definedName>
    <definedName name="_Экспорт">#REF!</definedName>
    <definedName name="Z_BAB9F095_52CB_481E_9378_404D59CB64DF_.wvu.PrintArea" localSheetId="0" hidden="1">'09.06.26  2027-2029'!$A$1:$F$237</definedName>
    <definedName name="Z_BAB9F095_52CB_481E_9378_404D59CB64DF_.wvu.PrintTitles" localSheetId="0" hidden="1">'09.06.26  2027-2029'!$6:$6</definedName>
    <definedName name="а1" localSheetId="0">#REF!</definedName>
    <definedName name="а1">#REF!</definedName>
    <definedName name="_xlnm.Print_Titles" localSheetId="0">'09.06.26  2027-2029'!$6:$6</definedName>
    <definedName name="_xlnm.Print_Area" localSheetId="0">'09.06.26  2027-2029'!$A$1:$F$237</definedName>
  </definedNames>
  <calcPr calcId="162913"/>
  <customWorkbookViews>
    <customWorkbookView name="Приложение 2" guid="{BAB9F095-52CB-481E-9378-404D59CB64DF}" maximized="1" xWindow="-8" yWindow="-8" windowWidth="1696" windowHeight="1026" tabRatio="332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0" i="3" l="1"/>
  <c r="D153" i="3" s="1"/>
  <c r="E170" i="3"/>
  <c r="E153" i="3" s="1"/>
  <c r="C170" i="3"/>
  <c r="C153" i="3" s="1"/>
  <c r="D140" i="3"/>
  <c r="E140" i="3"/>
  <c r="C140" i="3"/>
  <c r="D83" i="3"/>
  <c r="E83" i="3"/>
  <c r="C83" i="3"/>
  <c r="D26" i="3"/>
  <c r="E26" i="3"/>
  <c r="C26" i="3"/>
  <c r="D21" i="3"/>
  <c r="E21" i="3"/>
  <c r="D8" i="3"/>
  <c r="E8" i="3"/>
  <c r="E20" i="3" l="1"/>
  <c r="D20" i="3"/>
  <c r="C21" i="3" l="1"/>
  <c r="C20" i="3" s="1"/>
  <c r="E7" i="3"/>
  <c r="D7" i="3"/>
  <c r="C8" i="3"/>
  <c r="C7" i="3" s="1"/>
</calcChain>
</file>

<file path=xl/sharedStrings.xml><?xml version="1.0" encoding="utf-8"?>
<sst xmlns="http://schemas.openxmlformats.org/spreadsheetml/2006/main" count="292" uniqueCount="290">
  <si>
    <t>№ п/п</t>
  </si>
  <si>
    <t>Вид (группа, подгруппа) затрат</t>
  </si>
  <si>
    <t>Значение нормативных затрат,
руб. в год</t>
  </si>
  <si>
    <t>Затраты на информационно-коммуникационные технологии</t>
  </si>
  <si>
    <t>1.1.</t>
  </si>
  <si>
    <t>Затраты на приобретение материальных запасов в сфере информационно-коммуникационных технологий</t>
  </si>
  <si>
    <t>1.1.1.</t>
  </si>
  <si>
    <t>Затраты на приобретение других запасных частей для вычислительной техники</t>
  </si>
  <si>
    <t>1.1.2.</t>
  </si>
  <si>
    <t>Затраты на приобретение деталей для содержания принтеров, многофункциональных устройств и копировальных аппаратов (оргтехники)</t>
  </si>
  <si>
    <t>норматив 150,0 % х (норматив 49 971,70 руб. х (213,00 шт.ед. : срок 5 лет + 0,00 шт.ед.) = 2 128 794,42 руб.) = 3 193 191,63 руб. = 3 193 200,00 руб.</t>
  </si>
  <si>
    <t>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</t>
  </si>
  <si>
    <t>2.1.</t>
  </si>
  <si>
    <t>Затраты на услуги связи</t>
  </si>
  <si>
    <t>2.1.1.</t>
  </si>
  <si>
    <t>Затраты на оплату услуг почтовой связи</t>
  </si>
  <si>
    <t>2.2.</t>
  </si>
  <si>
    <t>Затраты на содержание имущества</t>
  </si>
  <si>
    <t>2.2.1.</t>
  </si>
  <si>
    <t>Затраты на  техническое обслуживание и ремонт  транспортных средств</t>
  </si>
  <si>
    <t>1,0 авт. х 1,0 раз х 112 380,06 руб. = 112 380,00 руб. = 112 380,00 руб.</t>
  </si>
  <si>
    <t>2.2.2.</t>
  </si>
  <si>
    <t>Затраты на технический осмотр автомобиля</t>
  </si>
  <si>
    <t>1,0 авт. х 1,0 раз х 1 627,42 руб. = 1 627,42 руб. = 1 630,00 руб.</t>
  </si>
  <si>
    <t>1,0 авт. х 1,0 раз х 1 690,89 руб. = 1 690,89 руб. = 1 700,00 руб.</t>
  </si>
  <si>
    <t>2.2.3.</t>
  </si>
  <si>
    <t>Затраты на  техническое обслуживание и ремонт систем кондиционирования</t>
  </si>
  <si>
    <t>2.2.4.</t>
  </si>
  <si>
    <t>Затраты на  техническое обслуживание  охранно-тревожной сигнализации</t>
  </si>
  <si>
    <t>2.2.5.</t>
  </si>
  <si>
    <t>Затраты на  техническое обслуживание  счетчика банкнот</t>
  </si>
  <si>
    <t>1,0 шт. х 4,0 раза х 1 981,11 руб. = 7 924,44 руб. = 7 930,00 руб.</t>
  </si>
  <si>
    <t>1,0 шт. х 4,0 раза х 2 058,38 руб. = 8 233,52 руб. = 8 240,00 руб.</t>
  </si>
  <si>
    <t>2.2.6.</t>
  </si>
  <si>
    <t>Затраты на вывоз и утилизацию отработанных картриджей</t>
  </si>
  <si>
    <t>1,0 у.ед. х 1,0 раз х 84 206,34 руб. = 84 206,34 руб. = 84 210,00 руб.</t>
  </si>
  <si>
    <t>1,0 у.ед. х 1,0 раз х 87 490,39 руб. = 87 490,39 руб. = 87 500,00 руб.</t>
  </si>
  <si>
    <t>2.2.7.</t>
  </si>
  <si>
    <t>Затраты на вывоз и утилизацию огнетушителей</t>
  </si>
  <si>
    <t>1,0 шт. х 1,0 раз х 141,10 руб. = 8 607,10 руб. = 8 610,00 руб.</t>
  </si>
  <si>
    <t>1,0 шт. х 1,0 раз х 146,61 руб. = 8 943,21 руб. = 8 950,00 руб.</t>
  </si>
  <si>
    <t>2.2.8.</t>
  </si>
  <si>
    <t>2.2.9.</t>
  </si>
  <si>
    <t>Затраты на перезарядку огнетушителей</t>
  </si>
  <si>
    <t>1,0 шт. х 1,0 раз х 618,44 руб. = 37 724,84 руб. = 37 730,00 руб.</t>
  </si>
  <si>
    <t>1,0 шт. х 1,0 раз х 642,56 руб. = 39 196,16 руб. = 39 200,00 руб.</t>
  </si>
  <si>
    <t>2.2.10.</t>
  </si>
  <si>
    <t>Затраты на перетяжку мебели</t>
  </si>
  <si>
    <t>1,0 шт. х 1,0 раз х 196 790,68 руб. = 196 790,68 руб. = 196 800,00 руб.</t>
  </si>
  <si>
    <t>1,0 шт. х 1,0 раз х 204 465,52 руб. = 204 465,52 руб. = 204 470,00 руб.</t>
  </si>
  <si>
    <t>2.2.11.</t>
  </si>
  <si>
    <t>Затраты на ремонт помещений</t>
  </si>
  <si>
    <t>2.2.12.</t>
  </si>
  <si>
    <t>Затраты на замену светильников в  помещениях</t>
  </si>
  <si>
    <t>2.3.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</si>
  <si>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</t>
  </si>
  <si>
    <t>2.3.1.</t>
  </si>
  <si>
    <t>Затраты на приобретение периодических печатных изданий</t>
  </si>
  <si>
    <t>2.3.2.</t>
  </si>
  <si>
    <t>Затраты на проведение периодического медицинского осмотра</t>
  </si>
  <si>
    <t>2.3.3.</t>
  </si>
  <si>
    <t>Затраты на проведение предрейсового медицинского осмотра</t>
  </si>
  <si>
    <t>2.3.4.</t>
  </si>
  <si>
    <t>Затраты на оплату услуг охраны объекта</t>
  </si>
  <si>
    <t>12,0 мес. х 15 825,68 руб. = 189 908,16 руб. = 189 910,00 руб.</t>
  </si>
  <si>
    <t>12,0 мес. х 16 442,89 руб. = 197 314,68 руб. = 197 320,00 руб.</t>
  </si>
  <si>
    <t>2.3.5.</t>
  </si>
  <si>
    <t>Затраты на приобретение полисов обязательного страхования гражданской ответственности владельцев транспортных средств</t>
  </si>
  <si>
    <t>1,0 авт. х 17 297,67 руб. = 17 297,67 руб. = 17 300,00 руб.</t>
  </si>
  <si>
    <t>1,0 авт. х 17 972,28 руб. = 17 972,28 руб. = 17 980,00 руб.</t>
  </si>
  <si>
    <t>2.3.6.</t>
  </si>
  <si>
    <t>Затраты на оказание услуг по  охране имущества при его транспортировке</t>
  </si>
  <si>
    <t>2.3.7.</t>
  </si>
  <si>
    <t>Затраты на оказание услуг по обучению персонала</t>
  </si>
  <si>
    <t>2.3.8.</t>
  </si>
  <si>
    <t>Затраты на оказание нотариальных услуг</t>
  </si>
  <si>
    <t>2.3.9.</t>
  </si>
  <si>
    <t>Затраты на оказание  услуг по архивной обработке и переплету документов</t>
  </si>
  <si>
    <t>2.3.10.</t>
  </si>
  <si>
    <t>Затраты на оказание услуг по составлению архивной описи</t>
  </si>
  <si>
    <t>2.3.11.</t>
  </si>
  <si>
    <t>Затраты на оказание услуг по проведению специальной оценки условий труда</t>
  </si>
  <si>
    <t>2.3.12.</t>
  </si>
  <si>
    <t>Затраты на оказание услуг по проведению  оценки профессиональных рисков</t>
  </si>
  <si>
    <t>2.3.13.</t>
  </si>
  <si>
    <t>Затраты на оказание услуг по проведению паспортизации опасных отходов</t>
  </si>
  <si>
    <t>1,0 у.ед. х 1,0 раз х 115 328,94 руб. = 115 328,94 руб. = 115 330,00 руб.</t>
  </si>
  <si>
    <t>1,0 у.ед. х 1,0 раз х 119 826,77 руб. = 119 826,77 руб. = 119 830,00 руб.</t>
  </si>
  <si>
    <t>2.3.14.</t>
  </si>
  <si>
    <t>Затраты на оказание услуг по  перемещению груза</t>
  </si>
  <si>
    <t>40,0 чел.-час х 1,0 раз х  831,20 руб. = 33 248,00 руб. = 33 250,00 руб.</t>
  </si>
  <si>
    <t>40,0 чел.-час х 1,0 раз х  863,62 руб. = 34 544,80 руб. = 34 550,00 руб.</t>
  </si>
  <si>
    <t>2.4.</t>
  </si>
  <si>
    <t>Затраты на приобретение основных средств</t>
  </si>
  <si>
    <t>2.4.1.</t>
  </si>
  <si>
    <t>Затраты на приобретение   мебели</t>
  </si>
  <si>
    <t>2.4.2.</t>
  </si>
  <si>
    <t>Затраты на приобретение систем кондиционирования</t>
  </si>
  <si>
    <t xml:space="preserve">30,0 шт. х 65 754,84 руб. = 1 972 645,20 руб. = 1 972 650,00 руб. </t>
  </si>
  <si>
    <t xml:space="preserve">30,0 шт. х 68 319,28 руб. = 2 049 578,40 руб. = 2 049 580,00 руб. </t>
  </si>
  <si>
    <t>2.4.3.</t>
  </si>
  <si>
    <t>Затраты на приобретение прочих основных средств для обеспечения деятельности учреждения</t>
  </si>
  <si>
    <t>2.5.</t>
  </si>
  <si>
    <t>Затраты на приобретение материальных запасов, не отнесенные к затратам, указанным в подпунктах "а"-"ж" пункта 6 Общих правил:</t>
  </si>
  <si>
    <t>2.5.1.</t>
  </si>
  <si>
    <t>Затраты на приобретение  бланочной продукции</t>
  </si>
  <si>
    <t>20,0 шт.ед. х 589,75 руб. = 11 795,00 руб. = 11 800,00 руб.</t>
  </si>
  <si>
    <t>20,0 шт.ед. х 612,76 руб. = 12 255,20 руб. = 12 260,00 руб.</t>
  </si>
  <si>
    <t>2.5.2.</t>
  </si>
  <si>
    <t>Затраты на приобретение  канцелярских принадлежностей</t>
  </si>
  <si>
    <t>2.5.3.</t>
  </si>
  <si>
    <t>Затраты на приобретение горюче-смазочных материалов</t>
  </si>
  <si>
    <t>2.5.4.</t>
  </si>
  <si>
    <t>Затраты на приобретение запасных частей для транспортных средств</t>
  </si>
  <si>
    <t>2.5.5.</t>
  </si>
  <si>
    <t>Затраты на приобретение материальных запасов для нужд гражданской обороны</t>
  </si>
  <si>
    <t>2.5.5.1.</t>
  </si>
  <si>
    <t>Затраты на приобретение комплектов индивидуальной медицинской гражданской защиты</t>
  </si>
  <si>
    <t>2.5.5.2.</t>
  </si>
  <si>
    <t>Затраты на приобретение аптечки первой помощи</t>
  </si>
  <si>
    <t>2.5.5.3.</t>
  </si>
  <si>
    <t>Затраты на приобретение  пакетов перевязочных индивидуальных</t>
  </si>
  <si>
    <t>2.5.5.4.</t>
  </si>
  <si>
    <t>Затраты на приобретение индивидуальных противохимических пакетов</t>
  </si>
  <si>
    <t>2.5.5.5.</t>
  </si>
  <si>
    <t>Затраты на приобретение респираторов</t>
  </si>
  <si>
    <t>2.5.5.6.</t>
  </si>
  <si>
    <t>Затраты на приобретение масок медицинских одноразовых</t>
  </si>
  <si>
    <t>2.5.5.7.</t>
  </si>
  <si>
    <t>Затраты на приобретение противогазов</t>
  </si>
  <si>
    <t>2.5.5.8.</t>
  </si>
  <si>
    <t>Затраты на приобретение дозиметров</t>
  </si>
  <si>
    <t>2.5.5.9.</t>
  </si>
  <si>
    <t>Затраты на приобретение комплекта дозиметров со считывающим устройством</t>
  </si>
  <si>
    <t>2.5.5.10.</t>
  </si>
  <si>
    <t>Затраты на приобретение комплекта индивидуального противоожогового с перевязочным пакетом</t>
  </si>
  <si>
    <t>2.5.5.11.</t>
  </si>
  <si>
    <t>Затраты на приобретение набора первой медицинской помощи</t>
  </si>
  <si>
    <t>2.5.5.12.</t>
  </si>
  <si>
    <t>Затраты на приобретение носилок медицинских мягких бескаркасных</t>
  </si>
  <si>
    <t>2.5.5.13.</t>
  </si>
  <si>
    <t>Затраты на приобретение самоспасателей фильтрующих</t>
  </si>
  <si>
    <t>2.5.5.14.</t>
  </si>
  <si>
    <t>Затраты на приобретение электромегафона</t>
  </si>
  <si>
    <t>2.5.6.</t>
  </si>
  <si>
    <t>Затраты на приобретение хозяйственных товаров</t>
  </si>
  <si>
    <t>Затраты на вывоз и утилизацию мебели</t>
  </si>
  <si>
    <t>Затраты на вывоз и утилизацию бытовой техники</t>
  </si>
  <si>
    <t>Затраты на утилизацию калькуляторов</t>
  </si>
  <si>
    <t>2.2.13.</t>
  </si>
  <si>
    <t>2.2.14.</t>
  </si>
  <si>
    <t>1,0 у.ед. х 1,0 раз х 12 104,05 руб. = 12 104,05 руб. = 12 110,00 руб.</t>
  </si>
  <si>
    <t>1,0 у.ед. х 1,0 раз х 12 576,11 руб. = 12 576,11 руб. = 12 580,00 руб.</t>
  </si>
  <si>
    <t>2,0 шт. х 190344,80 руб. = 380 689,60 руб. = 380 690,00 руб.</t>
  </si>
  <si>
    <t>2,0 шт. х 197768,25 руб. = 395 536,50 руб. = 395 540,00 руб.</t>
  </si>
  <si>
    <t>4,0 шт. х 408327,00 руб. = 1 633 308,00 руб. = 1 633 310,00 руб.</t>
  </si>
  <si>
    <t>4,0 шт. х 424251,76 руб. = 1 697 007,04 руб. = 1 697 010,00 руб.</t>
  </si>
  <si>
    <t>6,0 шт. х 468,52 руб. = 2 811,12 руб. = 2 820,00 руб.</t>
  </si>
  <si>
    <t>1,0 шт. х 19659,39 руб. = 19 659,39 руб. = 19 660,00 руб.</t>
  </si>
  <si>
    <t>1,0 шт. х 20426,11 руб. = 20 426,11 руб. = 20 430,00 руб.</t>
  </si>
  <si>
    <t>2,0 шт. х 6325,91 руб. = 12 651,82 руб. = 12 660,00 руб.</t>
  </si>
  <si>
    <t>1,0 у.ед. х 2 437 010,19 руб. = 2 437 010,19 руб. = 2 437 020,00 руб.</t>
  </si>
  <si>
    <t>1,0 у.ед. х 2 532 053,59 руб. = 2 532 053,59 руб. = 2 532 060,00 руб.</t>
  </si>
  <si>
    <t>1,0 у.ед. х 1 584 644,59 руб. = 1 584 644,59 руб. = 1 584 650,00 руб.</t>
  </si>
  <si>
    <t>1,0 у.ед. х 1 646 445,73 руб. = 1 646 445,73 руб. = 1 646 450,00 руб.</t>
  </si>
  <si>
    <t>64,0 шт. х 148,08 руб. = 9 477,12 руб. = 9 480,00 руб.</t>
  </si>
  <si>
    <t>224,0 шт. х 611,89 руб. = 137 063,36 руб. = 137 070,00 руб.</t>
  </si>
  <si>
    <t xml:space="preserve">Порядок расчета нормативных затрат </t>
  </si>
  <si>
    <t>норматив 2,0 % х 14 080 900,00 руб. = 281 618,00 руб. = 281 620,00 руб.</t>
  </si>
  <si>
    <t>норматив 150,0 % х (норматив 51 970,57 руб. х (213,00 шт.ед. : срок 5 лет + 0,00 шт.ед.) = 2 213 946,28 руб.) = 3 320 919,42 руб. = 3 320 920,00 руб.</t>
  </si>
  <si>
    <t>норматив 150,0 % х (норматив 54 054,59 руб. х (213,00 шт.ед. : срок 5 лет + 0,00 шт.ед.) = 2 302 725,53 руб.) = 3 454 088,30 руб. = 3 454 090,00 руб.</t>
  </si>
  <si>
    <t>1,0 у.ед. х 115 975,79 руб. = 115 975,79 руб. = 115 980,00 руб.</t>
  </si>
  <si>
    <t>1,0 у.ед. х 120 498,85 руб. = 120 498,85 руб. = 120 500,00 руб.</t>
  </si>
  <si>
    <t>1,0 у.ед. х 125 198,31 руб. = 125 198,31 руб. = 125 200,00 руб.</t>
  </si>
  <si>
    <t>1,0 авт. х 1,0 раз х 108 161,75 руб. = 108 161,75 руб. = 108 170,00 руб.</t>
  </si>
  <si>
    <t>1,0 авт. х 1,0 раз х 116 762,89 руб. = 116 763,00 руб. = 116 770,00 руб.</t>
  </si>
  <si>
    <t>1,0 авт. х 1,0 раз х 1 756,84 руб. = 1 756,84 руб. = 1 760,00 руб.</t>
  </si>
  <si>
    <t>1,0 шт. х  630 860,84 руб. = 630 860,84 руб. = 630 870,00 руб.</t>
  </si>
  <si>
    <t>1,0 шт. х  655 464,42 руб. = 655 464,42 руб. = 655 470,00 руб.</t>
  </si>
  <si>
    <t>1,0 шт. х  681 027,54 руб. = 681 027,54 руб. = 681 030,00 руб.</t>
  </si>
  <si>
    <t>8760,0 час. х 6,50 = 56 940,00 руб. = 56 940,00 руб.</t>
  </si>
  <si>
    <t>8760,0 час. х 6,76 = 59 217,60 руб. = 59 220,00 руб.</t>
  </si>
  <si>
    <t>8760,0 час. х 7,03 = 61 582,80 руб. = 61 590,00 руб.</t>
  </si>
  <si>
    <t>1,0 шт. х 4,0 раза х 2 138,66 руб. = 8 554,64 руб. = 8 560,00 руб.</t>
  </si>
  <si>
    <t>1,0 у.ед. х 1,0 раз х 90 902,52 руб. = 90 902,52 руб. = 90 910,00 руб.</t>
  </si>
  <si>
    <t>1,0 шт. х 1,0 раз х 152,33 руб. = 9 292,13 руб. = 9 300,00 руб.</t>
  </si>
  <si>
    <t>1,0 у.ед. х 1,0 раз х 13 066,58 руб. = 13 066,58 руб. = 13 070,00 руб.</t>
  </si>
  <si>
    <t>50,0 у.ед. х 1,0 раз х  26,67 руб. =  1333,56 руб. =  1340,00 руб.</t>
  </si>
  <si>
    <t>50,0 у.ед. х 1,0 раз х  27,72 руб. =  1386,00 руб. =  1390,00 руб.</t>
  </si>
  <si>
    <t>50,0 у.ед. х 1,0 раз х  28,81 руб. =  1440,50 руб. =  1450,00 руб.</t>
  </si>
  <si>
    <t>1,0 шт. х 1,0 раз х 667,62 руб. = 40 724,82 руб. = 40 730,00 руб.</t>
  </si>
  <si>
    <t>1,0 шт. х 1,0 раз х 212 439,68 руб. = 212 439,68 руб. = 212 440,00 руб.</t>
  </si>
  <si>
    <t>1,0 у.ед. х 2 630 803,69 руб. = 2 630 803,69 руб. = 2 630 810,00 руб.</t>
  </si>
  <si>
    <t>1,0 у.ед. х 1 710 657,12 руб. = 1 710 657,12 руб. = 1 710 660,00 руб.</t>
  </si>
  <si>
    <t>1,0 чел. х 1,0 раз х 3 348,54 руб. = 3 348,54 руб. = 3 350,00 руб.</t>
  </si>
  <si>
    <t>1,0 чел. х 1,0 раз х 3 479,14 руб. = 3 479,14 руб. = 3 480,00 руб.</t>
  </si>
  <si>
    <t>1,0 чел. х 1,0 раз х 3 614,83 руб. = 3 614,83 руб. = 3 620,00 руб.</t>
  </si>
  <si>
    <t>1,0 чел. х 222,0 раз х 167,09 руб. = 37 093,98 руб. = 37 100,00 руб.</t>
  </si>
  <si>
    <t>1,0 чел. х 222,0 раз х 173,61 руб. = 38 541,42 руб. = 38 550,00 руб.</t>
  </si>
  <si>
    <t>1,0 чел. х 222,0 раз х 180,39 руб. = 40 046,58 руб. = 40 050,00 руб.</t>
  </si>
  <si>
    <t>12,0 мес. х 17 084,17 руб. = 205 010,04 руб. = 205 020,00 руб.</t>
  </si>
  <si>
    <t>1,0 авт. х 18 673,20 руб. = 18 673,20 руб. = 18 680,00 руб.</t>
  </si>
  <si>
    <t>44,0 у.ед. х 6 861,27 руб. = 301 895,88 руб. = 301 900,00 руб.</t>
  </si>
  <si>
    <t>44,0 у.ед. х 7 128,86 руб. = 313 669,84 руб. = 313 670,00 руб.</t>
  </si>
  <si>
    <t>44,0 у.ед. х 7 406,89 руб. = 325 903,16 руб. = 325 910,00 руб.</t>
  </si>
  <si>
    <t>30,0 чел. х 1,0 раз х 45 674,05 руб. = 1 370 221,50 руб. = 1 370 230,00 руб.</t>
  </si>
  <si>
    <t>30,0 чел. х 1,0 раз х 47 455,34 руб. = 1 423 660,20 руб. = 1 423 670,00 руб.</t>
  </si>
  <si>
    <t>30,0 чел. х 1,0 раз х 49 306,10 руб. = 1 479 183,00 руб. = 1 479 190,00 руб.</t>
  </si>
  <si>
    <t>2,0 ед. х 2 894,37 руб. = 5 788,74 руб. = 5 790,00 руб.</t>
  </si>
  <si>
    <t>2,0 ед. х 3 007,26 руб. = 6 014,52 руб. = 6 020,00 руб.</t>
  </si>
  <si>
    <t>2,0 ед. х 3 124,55 руб. = 6 249,10 руб. = 6 250,00 руб.</t>
  </si>
  <si>
    <t>3 000,0 ед. х  965,39 руб. = 2 896 170,00 руб. = 2 896 170,00 руб.</t>
  </si>
  <si>
    <t>3 000,0 ед. х  1003,05 руб. = 3 009 150,00 руб. = 3 009 150,00 руб.</t>
  </si>
  <si>
    <t>3 000,0 ед. х  1042,17 руб. = 3 126 510,00 руб. = 3 126 510,00 руб.</t>
  </si>
  <si>
    <t>1,0 ед. х 91 303,45 руб. = 91 303,45 руб. = 91 310,00 руб.</t>
  </si>
  <si>
    <t>1,0 ед. х 94 864,29 руб. = 94 864,29 руб. = 94 870,00 руб.</t>
  </si>
  <si>
    <t>1,0 ед. х 98 564,00 руб. = 98 564,00 руб. = 98 570,00 руб.</t>
  </si>
  <si>
    <t>213,0 ед. х 4502,33 руб. = 958 996,29 руб. = 959 000,00 руб.</t>
  </si>
  <si>
    <t>213,0 ед. х 4677,93 руб. = 996 399,09 руб. = 996 400,00 руб.</t>
  </si>
  <si>
    <t>213,0 ед. х 4860,37 руб. = 1 035 258,81 руб. = 1 035 260,00 руб.</t>
  </si>
  <si>
    <t>213,0 ед. х 825,13 руб. = 175 752,69 руб. = 175 760,00 руб.</t>
  </si>
  <si>
    <t>213,0 ед. х 857,32 руб. = 182 609,16 руб. = 182 610,00 руб.</t>
  </si>
  <si>
    <t>213,0 ед. х 890,76 руб. = 189 731,88 руб. = 189 740,00 руб.</t>
  </si>
  <si>
    <t>1,0 у.ед. х 1,0 раз х 124 500,02 руб. = 124 500,02 руб. = 124 510,00 руб.</t>
  </si>
  <si>
    <t>40,0 чел.-час х 1,0 раз х  897,31 руб. = 35 892,40 руб. = 35 900,00 руб.</t>
  </si>
  <si>
    <t xml:space="preserve">30,0 шт. х 70 983,74 руб. = 2 129 512,20 руб. = 2 129 520,00 руб. </t>
  </si>
  <si>
    <t>1,0 у.е. х 1 008 410,98 руб. = 1 008 410,98 руб. = 1 008 420,00 руб.</t>
  </si>
  <si>
    <t>1,0 у.е. х 1 047 739,01 руб. = 1 047 739,01 руб. = 1 047 740,00 руб.</t>
  </si>
  <si>
    <t>1,0 у.е. х 1 088 600,84 руб. = 1 088 600,84 руб. = 1 088 610,00 руб.</t>
  </si>
  <si>
    <t>20,0 шт.ед. х 636,66 руб. = 12 733,20 руб. = 12 740,00 руб.</t>
  </si>
  <si>
    <t>213,00 шт.ед. х норматив 20 038,36 руб. = 4 268 170,68 руб. = 4 268 180,00 руб.</t>
  </si>
  <si>
    <t>213,00 шт.ед. х норматив 20 839,90 руб. = 4 438 898,70 руб. = 4 438 900,00 руб.</t>
  </si>
  <si>
    <t>213,00 шт.ед. х норматив 21 675,58 руб. = 4 616 898,54 руб. = 4 616 900,00 руб.</t>
  </si>
  <si>
    <t>800,0 л. х 69,07 руб. = 55 256,00 руб. = 55 260,00 руб.</t>
  </si>
  <si>
    <t>800,0 л. х 71,77 руб. = 57 416,00 руб. = 57 420,00 руб.</t>
  </si>
  <si>
    <t>800,0 л. х 74,57 руб. = 59 656,00 руб. = 59 660,00 руб.</t>
  </si>
  <si>
    <t>4,0 шт. х 23 312,97 руб. = 93 251,88 руб. = 93 260,00 руб.</t>
  </si>
  <si>
    <t>4,0 шт. х 24 222,18 руб. = 96 888,72 руб. = 96 890,00 руб.</t>
  </si>
  <si>
    <t>4,0 шт. х 25 166,85 руб. = 100 667,40 руб. = 100 670,00 руб.</t>
  </si>
  <si>
    <t>2.5.7.</t>
  </si>
  <si>
    <t xml:space="preserve">Затраты на приобретение одежды специальной </t>
  </si>
  <si>
    <t>64,0 шт. х 953,45 руб. = 61 020,80 руб. = 61 030,00 руб.</t>
  </si>
  <si>
    <t>64,0 шт. х 990,64 руб. = 63 400,96 руб. = 63 410,00 руб.</t>
  </si>
  <si>
    <t>64,0 шт. х 1029,28 руб. = 65 873,92 руб. = 65 880,00 руб.</t>
  </si>
  <si>
    <t>12,0 шт. х 1 199,71 руб. = 14 396,55 руб. = 14 400,00 руб.</t>
  </si>
  <si>
    <t>12,0 шт. х 1 246,51 руб. = 14 958,12 руб. = 14 960,00 руб.</t>
  </si>
  <si>
    <t>12,0 шт. х 1 295,13 руб. = 15 541,56 руб. = 15 550,00 руб.</t>
  </si>
  <si>
    <t>213,0 шт. х 152,65 руб. = 32 514,42 руб. = 32 520,00 руб.</t>
  </si>
  <si>
    <t>213,0 шт. х 158,61 руб. = 33 783,93 руб. = 33 790,00 руб.</t>
  </si>
  <si>
    <t>213,0 шт. х 164,80 руб. = 35 102,40 руб. = 35 110,00 руб.</t>
  </si>
  <si>
    <t>64,0 шт. х 142,52 руб. = 9 121,26 руб. = 9 130,00 руб.</t>
  </si>
  <si>
    <t>64,0 шт. х 153,86 руб. = 9 847,04 руб. = 9 850,00 руб.</t>
  </si>
  <si>
    <t>224,0 шт. х 588,92 руб. = 131 917,09 руб. = 131 920,00 руб.</t>
  </si>
  <si>
    <t>224,0 шт. х 635,76 руб. = 142 410,24 руб. = 142 420,00 руб.</t>
  </si>
  <si>
    <t>13 500,0 шт. х 60,28 руб. = 813 780,00 руб. = 813 780,00 руб.</t>
  </si>
  <si>
    <t>13 500,0 шт. х 62,64 руб. = 845 640,00 руб. = 845 640,00 руб.</t>
  </si>
  <si>
    <t>13 500,0 шт. х 65,09 руб. = 878 715,00 руб. = 878 720,00 руб.</t>
  </si>
  <si>
    <t>224,0 шт. х 5828,28 руб. = 1 305 534,92 руб. = 1 305 540,00 руб.</t>
  </si>
  <si>
    <t>224,0 шт. х 6055,59 руб. = 1 356 452,16 руб. = 1 356 460,00 руб.</t>
  </si>
  <si>
    <t>224,0 шт. х 6291,76 руб. = 1 409 354,24 руб. = 1 409 360,00 руб.</t>
  </si>
  <si>
    <t>2,0 шт. х 205481,22 руб. = 410 962,44 руб. = 410 970,00 руб.</t>
  </si>
  <si>
    <t>4,0 шт. х 440797,58 руб. = 1 763 190,32 руб. = 1 763 200,00 руб.</t>
  </si>
  <si>
    <t>6,0 шт. х 450,93 руб. = 2 705,56 руб. = 2 710,00 руб.</t>
  </si>
  <si>
    <t>6,0 шт. х 486,80 руб. = 2 920,80 руб. = 2 930,00 руб.</t>
  </si>
  <si>
    <t>1,0 шт. х 21222,73 руб. = 21 222,73 руб. = 21 230,00 руб.</t>
  </si>
  <si>
    <t>4,0 шт. х 2958,30 руб. = 11 833,21 руб. = 11 840,00 руб.</t>
  </si>
  <si>
    <t>4,0 шт. х 3073,68 руб. = 12 294,72 руб. = 12 300,00 руб.</t>
  </si>
  <si>
    <t>4,0 шт. х 3193,56 руб. = 12 774,24 руб. = 12 780,00 руб.</t>
  </si>
  <si>
    <t>2,0 шт. х 4153,68 руб. = 8 307,37 руб. = 8 310,00 руб.</t>
  </si>
  <si>
    <t>2,0 шт. х 4315,68 руб. = 8 631,36 руб. = 8 640,00 руб.</t>
  </si>
  <si>
    <t>2,0 шт. х 4484,00 руб. = 8 968,00 руб. = 8 970,00 руб.</t>
  </si>
  <si>
    <t>2,0 шт. х 6088,46 руб. = 12 176,91 руб. = 12 180,00 руб.</t>
  </si>
  <si>
    <t>2,0 шт. х 6572,63 руб. = 13 145,26 руб. = 13 150,00 руб.</t>
  </si>
  <si>
    <t>1,0 у.ед. х 67872,89 руб. = 67 872,89 руб. = 67 900,00 руб.</t>
  </si>
  <si>
    <t>1,0 у.ед. х 70519,94 руб. = 70 519,94 руб. = 70 600,00 руб.</t>
  </si>
  <si>
    <t>1,0  у.ед. х 73270,22 руб. = 73 270,22 руб. = 73 300,00 руб.</t>
  </si>
  <si>
    <t>4,0 шт. х 2191,61 руб. = 8 766,46 руб. = 8 770,00 руб.</t>
  </si>
  <si>
    <t>4,0 шт. х 2277,09 руб. = 9 108,36 руб. = 9 110,00 руб.</t>
  </si>
  <si>
    <t>4,0 шт. х 2365,90 руб. = 9 463,60 руб. = 9 470,00 руб.</t>
  </si>
  <si>
    <t>1,0 у.ед. х 1,0 раз х 311 705,27 руб. = 311 705,27 руб. = 311 710,00 руб.</t>
  </si>
  <si>
    <t>1,0 у.ед. х 1,0 раз х 323 861,78 руб. = 323 861,78 руб. = 323 870,00 руб.</t>
  </si>
  <si>
    <t>1,0 у.ед. х 1,0 раз х 336 492,39 руб. = 336 492,39 руб. = 336 500,00 руб.</t>
  </si>
  <si>
    <t>норматив 59 893,98 руб. х (213,00 шт.ед. : срок 8 лет) = 1 594 677,22 руб. = 1594 680,00 руб.</t>
  </si>
  <si>
    <t>норматив 62 289,73 руб. х (213,00 шт.ед. : срок 8 лет) = 1 658 464,06 руб. = 1658 470,00 руб.</t>
  </si>
  <si>
    <t>норматив 64 787,55 руб. х (213,00 шт.ед. : срок 8 лет) = 1 724 968,52 руб. = 1724 970,00 руб.</t>
  </si>
  <si>
    <t>213,00 шт.ед. х норматив 168,00 руб. х 12,0 мес.  = 429 408,00 руб. = 429410,00 руб.</t>
  </si>
  <si>
    <t>213,00 шт.ед. х норматив 174,72 руб. х 12,0 мес.  = 446 584,32 руб. = 446590,00 руб.</t>
  </si>
  <si>
    <t>213,00 шт.ед. х норматив 181,73 руб. х 12,0 мес.  = 464 501,88 руб. = 464510,00 руб.</t>
  </si>
  <si>
    <t>Приложение № 3 к распоряжению администрации Кировского района Санкт-Петербурга от______________№_____________</t>
  </si>
  <si>
    <t xml:space="preserve">Нормативные затраты на обеспечение функций 
Санкт-Петербургского государственного казенного учреждения «Централизованная бухгалтерия администрации Кировского района Санкт-Петербурга» на 2027 год и на плановый период 2028 и 2029 годов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</si>
</sst>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4" fillId="4" borderId="0" applyNumberFormat="0" applyBorder="0" applyAlignment="0" applyProtection="0"/>
    <xf numFmtId="0" fontId="7" fillId="0" borderId="0"/>
  </cellStyleXfs>
  <cellXfs count="53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justify" vertical="center" wrapText="1"/>
    </xf>
    <xf numFmtId="0" fontId="5" fillId="3" borderId="0" xfId="0" applyFont="1" applyFill="1"/>
    <xf numFmtId="0" fontId="5" fillId="0" borderId="0" xfId="0" applyFont="1" applyFill="1" applyAlignment="1">
      <alignment horizontal="right"/>
    </xf>
    <xf numFmtId="14" fontId="3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/>
    <xf numFmtId="4" fontId="3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1" fillId="0" borderId="0" xfId="4" applyFont="1" applyAlignment="1">
      <alignment horizontal="left" vertical="top" wrapText="1"/>
    </xf>
    <xf numFmtId="0" fontId="12" fillId="0" borderId="0" xfId="0" applyFont="1" applyFill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3"/>
    <cellStyle name="Обычный 2 2 2" xfId="4"/>
    <cellStyle name="Обычный 2 3" xfId="6"/>
    <cellStyle name="Обычный 2 4" xfId="2"/>
    <cellStyle name="Обычный 3" xfId="5"/>
    <cellStyle name="Обычный 4" xfId="8"/>
    <cellStyle name="Хороший 2" xfId="7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 summaryRight="0"/>
    <pageSetUpPr fitToPage="1"/>
  </sheetPr>
  <dimension ref="A1:G239"/>
  <sheetViews>
    <sheetView tabSelected="1" showWhiteSpace="0" topLeftCell="A208" zoomScale="70" zoomScaleNormal="70" zoomScalePageLayoutView="60" workbookViewId="0">
      <selection activeCell="A235" sqref="A235:G237"/>
    </sheetView>
  </sheetViews>
  <sheetFormatPr defaultColWidth="9.140625" defaultRowHeight="17.25" customHeight="1" x14ac:dyDescent="0.25"/>
  <cols>
    <col min="1" max="1" width="14.140625" style="4" customWidth="1"/>
    <col min="2" max="2" width="62" style="4" customWidth="1"/>
    <col min="3" max="5" width="23.140625" style="5" customWidth="1"/>
    <col min="6" max="6" width="91.42578125" style="5" customWidth="1" collapsed="1"/>
    <col min="7" max="7" width="9.85546875" style="5" customWidth="1"/>
    <col min="8" max="8" width="14.140625" style="5" customWidth="1"/>
    <col min="9" max="9" width="15.42578125" style="5" customWidth="1"/>
    <col min="10" max="16384" width="9.140625" style="5"/>
  </cols>
  <sheetData>
    <row r="1" spans="1:6" ht="135.75" customHeight="1" x14ac:dyDescent="0.25">
      <c r="A1" s="14"/>
      <c r="B1" s="14"/>
      <c r="F1" s="51" t="s">
        <v>288</v>
      </c>
    </row>
    <row r="2" spans="1:6" ht="111" customHeight="1" x14ac:dyDescent="0.25">
      <c r="A2" s="52" t="s">
        <v>289</v>
      </c>
      <c r="B2" s="52"/>
      <c r="C2" s="52"/>
      <c r="D2" s="52"/>
      <c r="E2" s="52"/>
      <c r="F2" s="52"/>
    </row>
    <row r="3" spans="1:6" ht="17.25" customHeight="1" x14ac:dyDescent="0.25">
      <c r="A3" s="2"/>
    </row>
    <row r="4" spans="1:6" ht="36" customHeight="1" x14ac:dyDescent="0.25">
      <c r="A4" s="24" t="s">
        <v>0</v>
      </c>
      <c r="B4" s="24" t="s">
        <v>1</v>
      </c>
      <c r="C4" s="26" t="s">
        <v>2</v>
      </c>
      <c r="D4" s="27"/>
      <c r="E4" s="28"/>
      <c r="F4" s="29" t="s">
        <v>167</v>
      </c>
    </row>
    <row r="5" spans="1:6" ht="17.25" customHeight="1" x14ac:dyDescent="0.25">
      <c r="A5" s="25"/>
      <c r="B5" s="25"/>
      <c r="C5" s="15">
        <v>2027</v>
      </c>
      <c r="D5" s="15">
        <v>2028</v>
      </c>
      <c r="E5" s="15">
        <v>2029</v>
      </c>
      <c r="F5" s="30"/>
    </row>
    <row r="6" spans="1:6" ht="17.25" customHeight="1" x14ac:dyDescent="0.25">
      <c r="A6" s="6">
        <v>1</v>
      </c>
      <c r="B6" s="6">
        <v>2</v>
      </c>
      <c r="C6" s="15">
        <v>3</v>
      </c>
      <c r="D6" s="15">
        <v>4</v>
      </c>
      <c r="E6" s="15">
        <v>5</v>
      </c>
      <c r="F6" s="23">
        <v>6</v>
      </c>
    </row>
    <row r="7" spans="1:6" ht="32.25" customHeight="1" x14ac:dyDescent="0.25">
      <c r="A7" s="6">
        <v>1</v>
      </c>
      <c r="B7" s="16" t="s">
        <v>3</v>
      </c>
      <c r="C7" s="17">
        <f>C8</f>
        <v>3474820</v>
      </c>
      <c r="D7" s="17">
        <f t="shared" ref="D7:E7" si="0">D8</f>
        <v>3602540</v>
      </c>
      <c r="E7" s="17">
        <f t="shared" si="0"/>
        <v>3735710</v>
      </c>
      <c r="F7" s="3"/>
    </row>
    <row r="8" spans="1:6" ht="34.5" customHeight="1" x14ac:dyDescent="0.25">
      <c r="A8" s="1" t="s">
        <v>4</v>
      </c>
      <c r="B8" s="18" t="s">
        <v>5</v>
      </c>
      <c r="C8" s="17">
        <f>SUM(C9,C13)</f>
        <v>3474820</v>
      </c>
      <c r="D8" s="17">
        <f t="shared" ref="D8:E8" si="1">SUM(D9,D13)</f>
        <v>3602540</v>
      </c>
      <c r="E8" s="17">
        <f t="shared" si="1"/>
        <v>3735710</v>
      </c>
      <c r="F8" s="19"/>
    </row>
    <row r="9" spans="1:6" ht="17.25" customHeight="1" x14ac:dyDescent="0.25">
      <c r="A9" s="31" t="s">
        <v>6</v>
      </c>
      <c r="B9" s="34" t="s">
        <v>7</v>
      </c>
      <c r="C9" s="37">
        <v>281620</v>
      </c>
      <c r="D9" s="37">
        <v>281620</v>
      </c>
      <c r="E9" s="37">
        <v>281620</v>
      </c>
      <c r="F9" s="19"/>
    </row>
    <row r="10" spans="1:6" ht="17.25" customHeight="1" x14ac:dyDescent="0.25">
      <c r="A10" s="32"/>
      <c r="B10" s="35"/>
      <c r="C10" s="38"/>
      <c r="D10" s="38"/>
      <c r="E10" s="38"/>
      <c r="F10" s="19" t="s">
        <v>168</v>
      </c>
    </row>
    <row r="11" spans="1:6" ht="17.25" customHeight="1" x14ac:dyDescent="0.25">
      <c r="A11" s="32"/>
      <c r="B11" s="35"/>
      <c r="C11" s="38"/>
      <c r="D11" s="38"/>
      <c r="E11" s="38"/>
      <c r="F11" s="19" t="s">
        <v>168</v>
      </c>
    </row>
    <row r="12" spans="1:6" ht="17.25" customHeight="1" x14ac:dyDescent="0.25">
      <c r="A12" s="33"/>
      <c r="B12" s="36"/>
      <c r="C12" s="39"/>
      <c r="D12" s="39"/>
      <c r="E12" s="39"/>
      <c r="F12" s="19" t="s">
        <v>168</v>
      </c>
    </row>
    <row r="13" spans="1:6" ht="17.25" customHeight="1" x14ac:dyDescent="0.25">
      <c r="A13" s="31" t="s">
        <v>8</v>
      </c>
      <c r="B13" s="34" t="s">
        <v>9</v>
      </c>
      <c r="C13" s="37">
        <v>3193200</v>
      </c>
      <c r="D13" s="37">
        <v>3320920</v>
      </c>
      <c r="E13" s="37">
        <v>3454090</v>
      </c>
      <c r="F13" s="19"/>
    </row>
    <row r="14" spans="1:6" ht="17.25" customHeight="1" x14ac:dyDescent="0.25">
      <c r="A14" s="32"/>
      <c r="B14" s="35"/>
      <c r="C14" s="38"/>
      <c r="D14" s="38"/>
      <c r="E14" s="38"/>
      <c r="F14" s="49" t="s">
        <v>10</v>
      </c>
    </row>
    <row r="15" spans="1:6" ht="17.25" customHeight="1" x14ac:dyDescent="0.25">
      <c r="A15" s="32"/>
      <c r="B15" s="35"/>
      <c r="C15" s="38"/>
      <c r="D15" s="38"/>
      <c r="E15" s="38"/>
      <c r="F15" s="50"/>
    </row>
    <row r="16" spans="1:6" ht="17.25" customHeight="1" x14ac:dyDescent="0.25">
      <c r="A16" s="32"/>
      <c r="B16" s="35"/>
      <c r="C16" s="38"/>
      <c r="D16" s="38"/>
      <c r="E16" s="38"/>
      <c r="F16" s="49" t="s">
        <v>169</v>
      </c>
    </row>
    <row r="17" spans="1:6" ht="17.25" customHeight="1" x14ac:dyDescent="0.25">
      <c r="A17" s="32"/>
      <c r="B17" s="35"/>
      <c r="C17" s="38"/>
      <c r="D17" s="38"/>
      <c r="E17" s="38"/>
      <c r="F17" s="50"/>
    </row>
    <row r="18" spans="1:6" ht="17.25" customHeight="1" x14ac:dyDescent="0.25">
      <c r="A18" s="32"/>
      <c r="B18" s="35"/>
      <c r="C18" s="38"/>
      <c r="D18" s="38"/>
      <c r="E18" s="38"/>
      <c r="F18" s="49" t="s">
        <v>170</v>
      </c>
    </row>
    <row r="19" spans="1:6" ht="17.25" customHeight="1" x14ac:dyDescent="0.25">
      <c r="A19" s="33"/>
      <c r="B19" s="36"/>
      <c r="C19" s="39"/>
      <c r="D19" s="39"/>
      <c r="E19" s="39"/>
      <c r="F19" s="50"/>
    </row>
    <row r="20" spans="1:6" ht="86.25" customHeight="1" x14ac:dyDescent="0.25">
      <c r="A20" s="6">
        <v>2</v>
      </c>
      <c r="B20" s="16" t="s">
        <v>11</v>
      </c>
      <c r="C20" s="17">
        <f>C21+C26+C83+C140+C153+C227+C231</f>
        <v>25816120</v>
      </c>
      <c r="D20" s="17">
        <f t="shared" ref="D20:E20" si="2">D21+D26+D83+D140+D153+D227+D231</f>
        <v>26829560</v>
      </c>
      <c r="E20" s="17">
        <f t="shared" si="2"/>
        <v>27883230</v>
      </c>
      <c r="F20" s="19"/>
    </row>
    <row r="21" spans="1:6" ht="17.25" customHeight="1" x14ac:dyDescent="0.25">
      <c r="A21" s="6" t="s">
        <v>12</v>
      </c>
      <c r="B21" s="18" t="s">
        <v>13</v>
      </c>
      <c r="C21" s="17">
        <f>SUM(C22)</f>
        <v>115980</v>
      </c>
      <c r="D21" s="17">
        <f t="shared" ref="D21:E21" si="3">SUM(D22)</f>
        <v>120500</v>
      </c>
      <c r="E21" s="17">
        <f t="shared" si="3"/>
        <v>125200</v>
      </c>
      <c r="F21" s="19"/>
    </row>
    <row r="22" spans="1:6" ht="17.25" customHeight="1" x14ac:dyDescent="0.25">
      <c r="A22" s="40" t="s">
        <v>14</v>
      </c>
      <c r="B22" s="41" t="s">
        <v>15</v>
      </c>
      <c r="C22" s="43">
        <v>115980</v>
      </c>
      <c r="D22" s="43">
        <v>120500</v>
      </c>
      <c r="E22" s="43">
        <v>125200</v>
      </c>
      <c r="F22" s="19"/>
    </row>
    <row r="23" spans="1:6" ht="17.25" customHeight="1" x14ac:dyDescent="0.25">
      <c r="A23" s="40"/>
      <c r="B23" s="42"/>
      <c r="C23" s="43"/>
      <c r="D23" s="43"/>
      <c r="E23" s="43"/>
      <c r="F23" s="19" t="s">
        <v>171</v>
      </c>
    </row>
    <row r="24" spans="1:6" ht="17.25" customHeight="1" x14ac:dyDescent="0.25">
      <c r="A24" s="40"/>
      <c r="B24" s="42"/>
      <c r="C24" s="43"/>
      <c r="D24" s="43"/>
      <c r="E24" s="43"/>
      <c r="F24" s="19" t="s">
        <v>172</v>
      </c>
    </row>
    <row r="25" spans="1:6" ht="17.25" customHeight="1" x14ac:dyDescent="0.25">
      <c r="A25" s="40"/>
      <c r="B25" s="42"/>
      <c r="C25" s="43"/>
      <c r="D25" s="43"/>
      <c r="E25" s="43"/>
      <c r="F25" s="19" t="s">
        <v>173</v>
      </c>
    </row>
    <row r="26" spans="1:6" ht="17.25" customHeight="1" x14ac:dyDescent="0.25">
      <c r="A26" s="6" t="s">
        <v>16</v>
      </c>
      <c r="B26" s="18" t="s">
        <v>17</v>
      </c>
      <c r="C26" s="17">
        <f>SUM(C27:C82)</f>
        <v>5479720</v>
      </c>
      <c r="D26" s="17">
        <f t="shared" ref="D26:E26" si="4">SUM(D27:D82)</f>
        <v>5693480</v>
      </c>
      <c r="E26" s="17">
        <f t="shared" si="4"/>
        <v>5915580</v>
      </c>
      <c r="F26" s="19"/>
    </row>
    <row r="27" spans="1:6" ht="17.25" customHeight="1" x14ac:dyDescent="0.25">
      <c r="A27" s="40" t="s">
        <v>18</v>
      </c>
      <c r="B27" s="41" t="s">
        <v>19</v>
      </c>
      <c r="C27" s="43">
        <v>108170</v>
      </c>
      <c r="D27" s="43">
        <v>112380</v>
      </c>
      <c r="E27" s="43">
        <v>116770</v>
      </c>
      <c r="F27" s="19"/>
    </row>
    <row r="28" spans="1:6" ht="17.25" customHeight="1" x14ac:dyDescent="0.25">
      <c r="A28" s="40"/>
      <c r="B28" s="42"/>
      <c r="C28" s="43"/>
      <c r="D28" s="43"/>
      <c r="E28" s="43"/>
      <c r="F28" s="19" t="s">
        <v>174</v>
      </c>
    </row>
    <row r="29" spans="1:6" ht="17.25" customHeight="1" x14ac:dyDescent="0.25">
      <c r="A29" s="40"/>
      <c r="B29" s="42"/>
      <c r="C29" s="43"/>
      <c r="D29" s="43"/>
      <c r="E29" s="43"/>
      <c r="F29" s="19" t="s">
        <v>20</v>
      </c>
    </row>
    <row r="30" spans="1:6" ht="17.25" customHeight="1" x14ac:dyDescent="0.25">
      <c r="A30" s="40"/>
      <c r="B30" s="42"/>
      <c r="C30" s="43"/>
      <c r="D30" s="43"/>
      <c r="E30" s="43"/>
      <c r="F30" s="19" t="s">
        <v>175</v>
      </c>
    </row>
    <row r="31" spans="1:6" ht="17.25" customHeight="1" x14ac:dyDescent="0.25">
      <c r="A31" s="40" t="s">
        <v>21</v>
      </c>
      <c r="B31" s="41" t="s">
        <v>22</v>
      </c>
      <c r="C31" s="43">
        <v>1630</v>
      </c>
      <c r="D31" s="43">
        <v>1700</v>
      </c>
      <c r="E31" s="43">
        <v>1760</v>
      </c>
      <c r="F31" s="19"/>
    </row>
    <row r="32" spans="1:6" ht="17.25" customHeight="1" x14ac:dyDescent="0.25">
      <c r="A32" s="40"/>
      <c r="B32" s="42"/>
      <c r="C32" s="43"/>
      <c r="D32" s="43"/>
      <c r="E32" s="43"/>
      <c r="F32" s="19" t="s">
        <v>23</v>
      </c>
    </row>
    <row r="33" spans="1:6" ht="17.25" customHeight="1" x14ac:dyDescent="0.25">
      <c r="A33" s="40"/>
      <c r="B33" s="42"/>
      <c r="C33" s="43"/>
      <c r="D33" s="43"/>
      <c r="E33" s="43"/>
      <c r="F33" s="19" t="s">
        <v>24</v>
      </c>
    </row>
    <row r="34" spans="1:6" ht="17.25" customHeight="1" x14ac:dyDescent="0.25">
      <c r="A34" s="40"/>
      <c r="B34" s="42"/>
      <c r="C34" s="44"/>
      <c r="D34" s="44"/>
      <c r="E34" s="44"/>
      <c r="F34" s="19" t="s">
        <v>176</v>
      </c>
    </row>
    <row r="35" spans="1:6" ht="17.25" customHeight="1" x14ac:dyDescent="0.25">
      <c r="A35" s="40" t="s">
        <v>25</v>
      </c>
      <c r="B35" s="41" t="s">
        <v>26</v>
      </c>
      <c r="C35" s="43">
        <v>630870</v>
      </c>
      <c r="D35" s="43">
        <v>655470</v>
      </c>
      <c r="E35" s="43">
        <v>681030</v>
      </c>
      <c r="F35" s="19"/>
    </row>
    <row r="36" spans="1:6" ht="17.25" customHeight="1" x14ac:dyDescent="0.25">
      <c r="A36" s="40"/>
      <c r="B36" s="42"/>
      <c r="C36" s="43"/>
      <c r="D36" s="43"/>
      <c r="E36" s="43"/>
      <c r="F36" s="19" t="s">
        <v>177</v>
      </c>
    </row>
    <row r="37" spans="1:6" ht="17.25" customHeight="1" x14ac:dyDescent="0.25">
      <c r="A37" s="40"/>
      <c r="B37" s="42"/>
      <c r="C37" s="43"/>
      <c r="D37" s="43"/>
      <c r="E37" s="43"/>
      <c r="F37" s="19" t="s">
        <v>178</v>
      </c>
    </row>
    <row r="38" spans="1:6" ht="17.25" customHeight="1" x14ac:dyDescent="0.25">
      <c r="A38" s="40"/>
      <c r="B38" s="42"/>
      <c r="C38" s="44"/>
      <c r="D38" s="44"/>
      <c r="E38" s="44"/>
      <c r="F38" s="19" t="s">
        <v>179</v>
      </c>
    </row>
    <row r="39" spans="1:6" ht="17.25" customHeight="1" x14ac:dyDescent="0.25">
      <c r="A39" s="40" t="s">
        <v>27</v>
      </c>
      <c r="B39" s="41" t="s">
        <v>28</v>
      </c>
      <c r="C39" s="43">
        <v>56940</v>
      </c>
      <c r="D39" s="43">
        <v>59220</v>
      </c>
      <c r="E39" s="43">
        <v>61590</v>
      </c>
      <c r="F39" s="19"/>
    </row>
    <row r="40" spans="1:6" ht="17.25" customHeight="1" x14ac:dyDescent="0.25">
      <c r="A40" s="40"/>
      <c r="B40" s="42"/>
      <c r="C40" s="43"/>
      <c r="D40" s="43"/>
      <c r="E40" s="43"/>
      <c r="F40" s="19" t="s">
        <v>180</v>
      </c>
    </row>
    <row r="41" spans="1:6" ht="17.25" customHeight="1" x14ac:dyDescent="0.25">
      <c r="A41" s="40"/>
      <c r="B41" s="42"/>
      <c r="C41" s="43"/>
      <c r="D41" s="43"/>
      <c r="E41" s="43"/>
      <c r="F41" s="19" t="s">
        <v>181</v>
      </c>
    </row>
    <row r="42" spans="1:6" ht="17.25" customHeight="1" x14ac:dyDescent="0.25">
      <c r="A42" s="40"/>
      <c r="B42" s="42"/>
      <c r="C42" s="44"/>
      <c r="D42" s="44"/>
      <c r="E42" s="44"/>
      <c r="F42" s="19" t="s">
        <v>182</v>
      </c>
    </row>
    <row r="43" spans="1:6" ht="17.25" customHeight="1" x14ac:dyDescent="0.25">
      <c r="A43" s="40" t="s">
        <v>29</v>
      </c>
      <c r="B43" s="41" t="s">
        <v>30</v>
      </c>
      <c r="C43" s="43">
        <v>7930</v>
      </c>
      <c r="D43" s="43">
        <v>8240</v>
      </c>
      <c r="E43" s="43">
        <v>8560</v>
      </c>
      <c r="F43" s="19"/>
    </row>
    <row r="44" spans="1:6" ht="17.25" customHeight="1" x14ac:dyDescent="0.25">
      <c r="A44" s="40"/>
      <c r="B44" s="42"/>
      <c r="C44" s="43"/>
      <c r="D44" s="43"/>
      <c r="E44" s="43"/>
      <c r="F44" s="19" t="s">
        <v>31</v>
      </c>
    </row>
    <row r="45" spans="1:6" ht="17.25" customHeight="1" x14ac:dyDescent="0.25">
      <c r="A45" s="40"/>
      <c r="B45" s="42"/>
      <c r="C45" s="43"/>
      <c r="D45" s="43"/>
      <c r="E45" s="43"/>
      <c r="F45" s="19" t="s">
        <v>32</v>
      </c>
    </row>
    <row r="46" spans="1:6" ht="17.25" customHeight="1" x14ac:dyDescent="0.25">
      <c r="A46" s="40"/>
      <c r="B46" s="42"/>
      <c r="C46" s="44"/>
      <c r="D46" s="44"/>
      <c r="E46" s="44"/>
      <c r="F46" s="19" t="s">
        <v>183</v>
      </c>
    </row>
    <row r="47" spans="1:6" ht="17.25" customHeight="1" x14ac:dyDescent="0.25">
      <c r="A47" s="40" t="s">
        <v>33</v>
      </c>
      <c r="B47" s="41" t="s">
        <v>34</v>
      </c>
      <c r="C47" s="43">
        <v>84210</v>
      </c>
      <c r="D47" s="43">
        <v>87500</v>
      </c>
      <c r="E47" s="43">
        <v>90910</v>
      </c>
      <c r="F47" s="19"/>
    </row>
    <row r="48" spans="1:6" ht="17.25" customHeight="1" x14ac:dyDescent="0.25">
      <c r="A48" s="40"/>
      <c r="B48" s="42"/>
      <c r="C48" s="43"/>
      <c r="D48" s="43"/>
      <c r="E48" s="43"/>
      <c r="F48" s="19" t="s">
        <v>35</v>
      </c>
    </row>
    <row r="49" spans="1:6" ht="17.25" customHeight="1" x14ac:dyDescent="0.25">
      <c r="A49" s="40"/>
      <c r="B49" s="42"/>
      <c r="C49" s="43"/>
      <c r="D49" s="43"/>
      <c r="E49" s="43"/>
      <c r="F49" s="19" t="s">
        <v>36</v>
      </c>
    </row>
    <row r="50" spans="1:6" ht="17.25" customHeight="1" x14ac:dyDescent="0.25">
      <c r="A50" s="40"/>
      <c r="B50" s="42"/>
      <c r="C50" s="44"/>
      <c r="D50" s="44"/>
      <c r="E50" s="44"/>
      <c r="F50" s="19" t="s">
        <v>184</v>
      </c>
    </row>
    <row r="51" spans="1:6" ht="17.25" customHeight="1" x14ac:dyDescent="0.25">
      <c r="A51" s="40" t="s">
        <v>37</v>
      </c>
      <c r="B51" s="41" t="s">
        <v>38</v>
      </c>
      <c r="C51" s="43">
        <v>8610</v>
      </c>
      <c r="D51" s="43">
        <v>8950</v>
      </c>
      <c r="E51" s="43">
        <v>9300</v>
      </c>
      <c r="F51" s="19"/>
    </row>
    <row r="52" spans="1:6" ht="17.25" customHeight="1" x14ac:dyDescent="0.25">
      <c r="A52" s="40"/>
      <c r="B52" s="42"/>
      <c r="C52" s="43"/>
      <c r="D52" s="43"/>
      <c r="E52" s="43"/>
      <c r="F52" s="19" t="s">
        <v>39</v>
      </c>
    </row>
    <row r="53" spans="1:6" ht="17.25" customHeight="1" x14ac:dyDescent="0.25">
      <c r="A53" s="40"/>
      <c r="B53" s="42"/>
      <c r="C53" s="43"/>
      <c r="D53" s="43"/>
      <c r="E53" s="43"/>
      <c r="F53" s="19" t="s">
        <v>40</v>
      </c>
    </row>
    <row r="54" spans="1:6" ht="17.25" customHeight="1" x14ac:dyDescent="0.25">
      <c r="A54" s="40"/>
      <c r="B54" s="42"/>
      <c r="C54" s="44"/>
      <c r="D54" s="44"/>
      <c r="E54" s="44"/>
      <c r="F54" s="19" t="s">
        <v>185</v>
      </c>
    </row>
    <row r="55" spans="1:6" ht="17.25" customHeight="1" x14ac:dyDescent="0.25">
      <c r="A55" s="40" t="s">
        <v>41</v>
      </c>
      <c r="B55" s="41" t="s">
        <v>146</v>
      </c>
      <c r="C55" s="43">
        <v>311710</v>
      </c>
      <c r="D55" s="43">
        <v>323870</v>
      </c>
      <c r="E55" s="43">
        <v>336500</v>
      </c>
      <c r="F55" s="19"/>
    </row>
    <row r="56" spans="1:6" ht="17.25" customHeight="1" x14ac:dyDescent="0.25">
      <c r="A56" s="40"/>
      <c r="B56" s="42"/>
      <c r="C56" s="43"/>
      <c r="D56" s="43"/>
      <c r="E56" s="43"/>
      <c r="F56" s="19" t="s">
        <v>279</v>
      </c>
    </row>
    <row r="57" spans="1:6" ht="17.25" customHeight="1" x14ac:dyDescent="0.25">
      <c r="A57" s="40"/>
      <c r="B57" s="42"/>
      <c r="C57" s="43"/>
      <c r="D57" s="43"/>
      <c r="E57" s="43"/>
      <c r="F57" s="19" t="s">
        <v>280</v>
      </c>
    </row>
    <row r="58" spans="1:6" ht="17.25" customHeight="1" x14ac:dyDescent="0.25">
      <c r="A58" s="40"/>
      <c r="B58" s="42"/>
      <c r="C58" s="43"/>
      <c r="D58" s="43"/>
      <c r="E58" s="43"/>
      <c r="F58" s="19" t="s">
        <v>281</v>
      </c>
    </row>
    <row r="59" spans="1:6" ht="17.25" customHeight="1" x14ac:dyDescent="0.25">
      <c r="A59" s="40" t="s">
        <v>42</v>
      </c>
      <c r="B59" s="41" t="s">
        <v>147</v>
      </c>
      <c r="C59" s="43">
        <v>12110</v>
      </c>
      <c r="D59" s="43">
        <v>12580</v>
      </c>
      <c r="E59" s="43">
        <v>13070</v>
      </c>
      <c r="F59" s="19"/>
    </row>
    <row r="60" spans="1:6" ht="17.25" customHeight="1" x14ac:dyDescent="0.25">
      <c r="A60" s="40"/>
      <c r="B60" s="42"/>
      <c r="C60" s="43"/>
      <c r="D60" s="43"/>
      <c r="E60" s="43"/>
      <c r="F60" s="19" t="s">
        <v>151</v>
      </c>
    </row>
    <row r="61" spans="1:6" ht="17.25" customHeight="1" x14ac:dyDescent="0.25">
      <c r="A61" s="40"/>
      <c r="B61" s="42"/>
      <c r="C61" s="43"/>
      <c r="D61" s="43"/>
      <c r="E61" s="43"/>
      <c r="F61" s="19" t="s">
        <v>152</v>
      </c>
    </row>
    <row r="62" spans="1:6" ht="17.25" customHeight="1" x14ac:dyDescent="0.25">
      <c r="A62" s="40"/>
      <c r="B62" s="42"/>
      <c r="C62" s="43"/>
      <c r="D62" s="43"/>
      <c r="E62" s="43"/>
      <c r="F62" s="19" t="s">
        <v>186</v>
      </c>
    </row>
    <row r="63" spans="1:6" ht="17.25" customHeight="1" x14ac:dyDescent="0.25">
      <c r="A63" s="40" t="s">
        <v>46</v>
      </c>
      <c r="B63" s="41" t="s">
        <v>148</v>
      </c>
      <c r="C63" s="43">
        <v>1340</v>
      </c>
      <c r="D63" s="43">
        <v>1390</v>
      </c>
      <c r="E63" s="43">
        <v>1450</v>
      </c>
      <c r="F63" s="19"/>
    </row>
    <row r="64" spans="1:6" ht="17.25" customHeight="1" x14ac:dyDescent="0.25">
      <c r="A64" s="40"/>
      <c r="B64" s="42"/>
      <c r="C64" s="43"/>
      <c r="D64" s="43"/>
      <c r="E64" s="43"/>
      <c r="F64" s="19" t="s">
        <v>187</v>
      </c>
    </row>
    <row r="65" spans="1:6" ht="17.25" customHeight="1" x14ac:dyDescent="0.25">
      <c r="A65" s="40"/>
      <c r="B65" s="42"/>
      <c r="C65" s="43"/>
      <c r="D65" s="43"/>
      <c r="E65" s="43"/>
      <c r="F65" s="19" t="s">
        <v>188</v>
      </c>
    </row>
    <row r="66" spans="1:6" ht="17.25" customHeight="1" x14ac:dyDescent="0.25">
      <c r="A66" s="40"/>
      <c r="B66" s="42"/>
      <c r="C66" s="43"/>
      <c r="D66" s="43"/>
      <c r="E66" s="43"/>
      <c r="F66" s="19" t="s">
        <v>189</v>
      </c>
    </row>
    <row r="67" spans="1:6" ht="17.25" customHeight="1" x14ac:dyDescent="0.25">
      <c r="A67" s="40" t="s">
        <v>50</v>
      </c>
      <c r="B67" s="41" t="s">
        <v>43</v>
      </c>
      <c r="C67" s="43">
        <v>37730</v>
      </c>
      <c r="D67" s="43">
        <v>39200</v>
      </c>
      <c r="E67" s="43">
        <v>40730</v>
      </c>
      <c r="F67" s="19"/>
    </row>
    <row r="68" spans="1:6" ht="17.25" customHeight="1" x14ac:dyDescent="0.25">
      <c r="A68" s="40"/>
      <c r="B68" s="42"/>
      <c r="C68" s="43"/>
      <c r="D68" s="43"/>
      <c r="E68" s="43"/>
      <c r="F68" s="19" t="s">
        <v>44</v>
      </c>
    </row>
    <row r="69" spans="1:6" ht="17.25" customHeight="1" x14ac:dyDescent="0.25">
      <c r="A69" s="40"/>
      <c r="B69" s="42"/>
      <c r="C69" s="43"/>
      <c r="D69" s="43"/>
      <c r="E69" s="43"/>
      <c r="F69" s="19" t="s">
        <v>45</v>
      </c>
    </row>
    <row r="70" spans="1:6" ht="17.25" customHeight="1" x14ac:dyDescent="0.25">
      <c r="A70" s="40"/>
      <c r="B70" s="42"/>
      <c r="C70" s="44"/>
      <c r="D70" s="44"/>
      <c r="E70" s="44"/>
      <c r="F70" s="19" t="s">
        <v>190</v>
      </c>
    </row>
    <row r="71" spans="1:6" ht="17.25" customHeight="1" x14ac:dyDescent="0.25">
      <c r="A71" s="40" t="s">
        <v>52</v>
      </c>
      <c r="B71" s="41" t="s">
        <v>47</v>
      </c>
      <c r="C71" s="43">
        <v>196800</v>
      </c>
      <c r="D71" s="43">
        <v>204470</v>
      </c>
      <c r="E71" s="43">
        <v>212440</v>
      </c>
      <c r="F71" s="19"/>
    </row>
    <row r="72" spans="1:6" ht="17.25" customHeight="1" x14ac:dyDescent="0.25">
      <c r="A72" s="40"/>
      <c r="B72" s="42"/>
      <c r="C72" s="43"/>
      <c r="D72" s="43"/>
      <c r="E72" s="43"/>
      <c r="F72" s="19" t="s">
        <v>48</v>
      </c>
    </row>
    <row r="73" spans="1:6" ht="17.25" customHeight="1" x14ac:dyDescent="0.25">
      <c r="A73" s="40"/>
      <c r="B73" s="42"/>
      <c r="C73" s="43"/>
      <c r="D73" s="43"/>
      <c r="E73" s="43"/>
      <c r="F73" s="19" t="s">
        <v>49</v>
      </c>
    </row>
    <row r="74" spans="1:6" ht="17.25" customHeight="1" x14ac:dyDescent="0.25">
      <c r="A74" s="40"/>
      <c r="B74" s="42"/>
      <c r="C74" s="44"/>
      <c r="D74" s="44"/>
      <c r="E74" s="44"/>
      <c r="F74" s="19" t="s">
        <v>191</v>
      </c>
    </row>
    <row r="75" spans="1:6" ht="17.25" customHeight="1" x14ac:dyDescent="0.25">
      <c r="A75" s="40" t="s">
        <v>149</v>
      </c>
      <c r="B75" s="41" t="s">
        <v>51</v>
      </c>
      <c r="C75" s="43">
        <v>2437020</v>
      </c>
      <c r="D75" s="43">
        <v>2532060</v>
      </c>
      <c r="E75" s="43">
        <v>2630810</v>
      </c>
      <c r="F75" s="19"/>
    </row>
    <row r="76" spans="1:6" ht="17.25" customHeight="1" x14ac:dyDescent="0.25">
      <c r="A76" s="40"/>
      <c r="B76" s="42"/>
      <c r="C76" s="43"/>
      <c r="D76" s="43"/>
      <c r="E76" s="43"/>
      <c r="F76" s="19" t="s">
        <v>161</v>
      </c>
    </row>
    <row r="77" spans="1:6" ht="17.25" customHeight="1" x14ac:dyDescent="0.25">
      <c r="A77" s="40"/>
      <c r="B77" s="42"/>
      <c r="C77" s="43"/>
      <c r="D77" s="43"/>
      <c r="E77" s="43"/>
      <c r="F77" s="19" t="s">
        <v>162</v>
      </c>
    </row>
    <row r="78" spans="1:6" ht="17.25" customHeight="1" x14ac:dyDescent="0.25">
      <c r="A78" s="40"/>
      <c r="B78" s="42"/>
      <c r="C78" s="43"/>
      <c r="D78" s="43"/>
      <c r="E78" s="43"/>
      <c r="F78" s="19" t="s">
        <v>192</v>
      </c>
    </row>
    <row r="79" spans="1:6" ht="17.25" customHeight="1" x14ac:dyDescent="0.25">
      <c r="A79" s="40" t="s">
        <v>150</v>
      </c>
      <c r="B79" s="41" t="s">
        <v>53</v>
      </c>
      <c r="C79" s="43">
        <v>1584650</v>
      </c>
      <c r="D79" s="43">
        <v>1646450</v>
      </c>
      <c r="E79" s="43">
        <v>1710660</v>
      </c>
      <c r="F79" s="19"/>
    </row>
    <row r="80" spans="1:6" ht="17.25" customHeight="1" x14ac:dyDescent="0.25">
      <c r="A80" s="40"/>
      <c r="B80" s="42"/>
      <c r="C80" s="43"/>
      <c r="D80" s="43"/>
      <c r="E80" s="43"/>
      <c r="F80" s="19" t="s">
        <v>163</v>
      </c>
    </row>
    <row r="81" spans="1:6" ht="17.25" customHeight="1" x14ac:dyDescent="0.25">
      <c r="A81" s="40"/>
      <c r="B81" s="42"/>
      <c r="C81" s="43"/>
      <c r="D81" s="43"/>
      <c r="E81" s="43"/>
      <c r="F81" s="19" t="s">
        <v>164</v>
      </c>
    </row>
    <row r="82" spans="1:6" ht="17.25" customHeight="1" x14ac:dyDescent="0.25">
      <c r="A82" s="40"/>
      <c r="B82" s="42"/>
      <c r="C82" s="43"/>
      <c r="D82" s="43"/>
      <c r="E82" s="43"/>
      <c r="F82" s="19" t="s">
        <v>193</v>
      </c>
    </row>
    <row r="83" spans="1:6" ht="78" customHeight="1" x14ac:dyDescent="0.25">
      <c r="A83" s="6" t="s">
        <v>54</v>
      </c>
      <c r="B83" s="20" t="s">
        <v>55</v>
      </c>
      <c r="C83" s="17">
        <f>SUM(C84,C88,C92,C96,C100,C104,C108,C112,C116,C120,C124,C128,C132,C136)</f>
        <v>6625810</v>
      </c>
      <c r="D83" s="17">
        <f t="shared" ref="D83:E83" si="5">SUM(D84,D88,D92,D96,D100,D104,D108,D112,D116,D120,D124,D128,D132,D136)</f>
        <v>6884690</v>
      </c>
      <c r="E83" s="17">
        <f t="shared" si="5"/>
        <v>7153720</v>
      </c>
      <c r="F83" s="19"/>
    </row>
    <row r="84" spans="1:6" ht="17.25" customHeight="1" x14ac:dyDescent="0.25">
      <c r="A84" s="40" t="s">
        <v>56</v>
      </c>
      <c r="B84" s="41" t="s">
        <v>57</v>
      </c>
      <c r="C84" s="43">
        <v>429410</v>
      </c>
      <c r="D84" s="43">
        <v>446590</v>
      </c>
      <c r="E84" s="43">
        <v>464510</v>
      </c>
      <c r="F84" s="19"/>
    </row>
    <row r="85" spans="1:6" ht="17.25" customHeight="1" x14ac:dyDescent="0.25">
      <c r="A85" s="40"/>
      <c r="B85" s="42"/>
      <c r="C85" s="43"/>
      <c r="D85" s="43"/>
      <c r="E85" s="43"/>
      <c r="F85" s="19" t="s">
        <v>285</v>
      </c>
    </row>
    <row r="86" spans="1:6" ht="17.25" customHeight="1" x14ac:dyDescent="0.25">
      <c r="A86" s="40"/>
      <c r="B86" s="42"/>
      <c r="C86" s="43"/>
      <c r="D86" s="43"/>
      <c r="E86" s="43"/>
      <c r="F86" s="19" t="s">
        <v>286</v>
      </c>
    </row>
    <row r="87" spans="1:6" ht="17.25" customHeight="1" x14ac:dyDescent="0.25">
      <c r="A87" s="40"/>
      <c r="B87" s="42"/>
      <c r="C87" s="43"/>
      <c r="D87" s="43"/>
      <c r="E87" s="43"/>
      <c r="F87" s="19" t="s">
        <v>287</v>
      </c>
    </row>
    <row r="88" spans="1:6" ht="17.25" customHeight="1" x14ac:dyDescent="0.25">
      <c r="A88" s="40" t="s">
        <v>58</v>
      </c>
      <c r="B88" s="41" t="s">
        <v>59</v>
      </c>
      <c r="C88" s="43">
        <v>3350</v>
      </c>
      <c r="D88" s="43">
        <v>3480</v>
      </c>
      <c r="E88" s="43">
        <v>3620</v>
      </c>
      <c r="F88" s="19"/>
    </row>
    <row r="89" spans="1:6" ht="17.25" customHeight="1" x14ac:dyDescent="0.25">
      <c r="A89" s="40"/>
      <c r="B89" s="42"/>
      <c r="C89" s="43"/>
      <c r="D89" s="43"/>
      <c r="E89" s="43"/>
      <c r="F89" s="19" t="s">
        <v>194</v>
      </c>
    </row>
    <row r="90" spans="1:6" ht="17.25" customHeight="1" collapsed="1" x14ac:dyDescent="0.25">
      <c r="A90" s="40"/>
      <c r="B90" s="42"/>
      <c r="C90" s="43"/>
      <c r="D90" s="43"/>
      <c r="E90" s="43"/>
      <c r="F90" s="19" t="s">
        <v>195</v>
      </c>
    </row>
    <row r="91" spans="1:6" ht="17.25" customHeight="1" x14ac:dyDescent="0.25">
      <c r="A91" s="40"/>
      <c r="B91" s="42"/>
      <c r="C91" s="44"/>
      <c r="D91" s="43"/>
      <c r="E91" s="44"/>
      <c r="F91" s="19" t="s">
        <v>196</v>
      </c>
    </row>
    <row r="92" spans="1:6" ht="17.25" customHeight="1" x14ac:dyDescent="0.25">
      <c r="A92" s="40" t="s">
        <v>60</v>
      </c>
      <c r="B92" s="41" t="s">
        <v>61</v>
      </c>
      <c r="C92" s="43">
        <v>37100</v>
      </c>
      <c r="D92" s="43">
        <v>38550</v>
      </c>
      <c r="E92" s="43">
        <v>40050</v>
      </c>
      <c r="F92" s="19"/>
    </row>
    <row r="93" spans="1:6" ht="17.25" customHeight="1" x14ac:dyDescent="0.25">
      <c r="A93" s="40"/>
      <c r="B93" s="42"/>
      <c r="C93" s="43"/>
      <c r="D93" s="43"/>
      <c r="E93" s="43"/>
      <c r="F93" s="19" t="s">
        <v>197</v>
      </c>
    </row>
    <row r="94" spans="1:6" ht="17.25" customHeight="1" x14ac:dyDescent="0.25">
      <c r="A94" s="40"/>
      <c r="B94" s="42"/>
      <c r="C94" s="43"/>
      <c r="D94" s="43"/>
      <c r="E94" s="43"/>
      <c r="F94" s="19" t="s">
        <v>198</v>
      </c>
    </row>
    <row r="95" spans="1:6" ht="17.25" customHeight="1" x14ac:dyDescent="0.25">
      <c r="A95" s="40"/>
      <c r="B95" s="42"/>
      <c r="C95" s="44"/>
      <c r="D95" s="44"/>
      <c r="E95" s="44"/>
      <c r="F95" s="19" t="s">
        <v>199</v>
      </c>
    </row>
    <row r="96" spans="1:6" ht="17.25" customHeight="1" x14ac:dyDescent="0.25">
      <c r="A96" s="40" t="s">
        <v>62</v>
      </c>
      <c r="B96" s="41" t="s">
        <v>63</v>
      </c>
      <c r="C96" s="43">
        <v>189910</v>
      </c>
      <c r="D96" s="43">
        <v>197320</v>
      </c>
      <c r="E96" s="43">
        <v>205020</v>
      </c>
      <c r="F96" s="19"/>
    </row>
    <row r="97" spans="1:7" ht="17.25" customHeight="1" x14ac:dyDescent="0.25">
      <c r="A97" s="40"/>
      <c r="B97" s="42"/>
      <c r="C97" s="43"/>
      <c r="D97" s="43"/>
      <c r="E97" s="43"/>
      <c r="F97" s="19" t="s">
        <v>64</v>
      </c>
    </row>
    <row r="98" spans="1:7" ht="17.25" customHeight="1" x14ac:dyDescent="0.25">
      <c r="A98" s="40"/>
      <c r="B98" s="42"/>
      <c r="C98" s="43"/>
      <c r="D98" s="43"/>
      <c r="E98" s="43"/>
      <c r="F98" s="19" t="s">
        <v>65</v>
      </c>
    </row>
    <row r="99" spans="1:7" ht="17.25" customHeight="1" x14ac:dyDescent="0.25">
      <c r="A99" s="40"/>
      <c r="B99" s="42"/>
      <c r="C99" s="44"/>
      <c r="D99" s="44"/>
      <c r="E99" s="44"/>
      <c r="F99" s="19" t="s">
        <v>200</v>
      </c>
    </row>
    <row r="100" spans="1:7" ht="17.25" customHeight="1" x14ac:dyDescent="0.25">
      <c r="A100" s="40" t="s">
        <v>66</v>
      </c>
      <c r="B100" s="41" t="s">
        <v>67</v>
      </c>
      <c r="C100" s="43">
        <v>17300</v>
      </c>
      <c r="D100" s="43">
        <v>17980</v>
      </c>
      <c r="E100" s="43">
        <v>18680</v>
      </c>
      <c r="F100" s="19"/>
    </row>
    <row r="101" spans="1:7" ht="17.25" customHeight="1" x14ac:dyDescent="0.25">
      <c r="A101" s="40"/>
      <c r="B101" s="42"/>
      <c r="C101" s="43"/>
      <c r="D101" s="43"/>
      <c r="E101" s="43"/>
      <c r="F101" s="19" t="s">
        <v>68</v>
      </c>
    </row>
    <row r="102" spans="1:7" ht="17.25" customHeight="1" x14ac:dyDescent="0.25">
      <c r="A102" s="40"/>
      <c r="B102" s="42"/>
      <c r="C102" s="43"/>
      <c r="D102" s="43"/>
      <c r="E102" s="43"/>
      <c r="F102" s="19" t="s">
        <v>69</v>
      </c>
    </row>
    <row r="103" spans="1:7" s="7" customFormat="1" ht="17.25" customHeight="1" x14ac:dyDescent="0.25">
      <c r="A103" s="40"/>
      <c r="B103" s="42"/>
      <c r="C103" s="44"/>
      <c r="D103" s="44"/>
      <c r="E103" s="44"/>
      <c r="F103" s="19" t="s">
        <v>201</v>
      </c>
      <c r="G103" s="21"/>
    </row>
    <row r="104" spans="1:7" ht="17.25" customHeight="1" x14ac:dyDescent="0.25">
      <c r="A104" s="40" t="s">
        <v>70</v>
      </c>
      <c r="B104" s="41" t="s">
        <v>71</v>
      </c>
      <c r="C104" s="43">
        <v>301900</v>
      </c>
      <c r="D104" s="43">
        <v>313670</v>
      </c>
      <c r="E104" s="43">
        <v>325910</v>
      </c>
      <c r="F104" s="19"/>
    </row>
    <row r="105" spans="1:7" ht="17.25" customHeight="1" x14ac:dyDescent="0.25">
      <c r="A105" s="45"/>
      <c r="B105" s="42"/>
      <c r="C105" s="43"/>
      <c r="D105" s="43"/>
      <c r="E105" s="43"/>
      <c r="F105" s="19" t="s">
        <v>202</v>
      </c>
    </row>
    <row r="106" spans="1:7" ht="17.25" customHeight="1" x14ac:dyDescent="0.25">
      <c r="A106" s="45"/>
      <c r="B106" s="42"/>
      <c r="C106" s="43"/>
      <c r="D106" s="43"/>
      <c r="E106" s="43"/>
      <c r="F106" s="19" t="s">
        <v>203</v>
      </c>
    </row>
    <row r="107" spans="1:7" ht="17.25" customHeight="1" x14ac:dyDescent="0.25">
      <c r="A107" s="45"/>
      <c r="B107" s="42"/>
      <c r="C107" s="44"/>
      <c r="D107" s="44"/>
      <c r="E107" s="44"/>
      <c r="F107" s="19" t="s">
        <v>204</v>
      </c>
    </row>
    <row r="108" spans="1:7" ht="17.25" customHeight="1" x14ac:dyDescent="0.25">
      <c r="A108" s="40" t="s">
        <v>72</v>
      </c>
      <c r="B108" s="41" t="s">
        <v>73</v>
      </c>
      <c r="C108" s="43">
        <v>1370230</v>
      </c>
      <c r="D108" s="43">
        <v>1423670</v>
      </c>
      <c r="E108" s="43">
        <v>1479190</v>
      </c>
      <c r="F108" s="19"/>
    </row>
    <row r="109" spans="1:7" ht="17.25" customHeight="1" x14ac:dyDescent="0.25">
      <c r="A109" s="40"/>
      <c r="B109" s="42"/>
      <c r="C109" s="44"/>
      <c r="D109" s="44"/>
      <c r="E109" s="44"/>
      <c r="F109" s="19" t="s">
        <v>205</v>
      </c>
    </row>
    <row r="110" spans="1:7" ht="17.25" customHeight="1" x14ac:dyDescent="0.25">
      <c r="A110" s="40"/>
      <c r="B110" s="42"/>
      <c r="C110" s="44"/>
      <c r="D110" s="44"/>
      <c r="E110" s="44"/>
      <c r="F110" s="19" t="s">
        <v>206</v>
      </c>
    </row>
    <row r="111" spans="1:7" ht="17.25" customHeight="1" x14ac:dyDescent="0.25">
      <c r="A111" s="40"/>
      <c r="B111" s="42"/>
      <c r="C111" s="44"/>
      <c r="D111" s="44"/>
      <c r="E111" s="44"/>
      <c r="F111" s="19" t="s">
        <v>207</v>
      </c>
    </row>
    <row r="112" spans="1:7" ht="17.25" customHeight="1" x14ac:dyDescent="0.25">
      <c r="A112" s="40" t="s">
        <v>74</v>
      </c>
      <c r="B112" s="41" t="s">
        <v>75</v>
      </c>
      <c r="C112" s="43">
        <v>5790</v>
      </c>
      <c r="D112" s="43">
        <v>6020</v>
      </c>
      <c r="E112" s="43">
        <v>6250</v>
      </c>
      <c r="F112" s="19"/>
    </row>
    <row r="113" spans="1:6" ht="17.25" customHeight="1" x14ac:dyDescent="0.25">
      <c r="A113" s="40"/>
      <c r="B113" s="42"/>
      <c r="C113" s="44"/>
      <c r="D113" s="44"/>
      <c r="E113" s="44"/>
      <c r="F113" s="19" t="s">
        <v>208</v>
      </c>
    </row>
    <row r="114" spans="1:6" ht="17.25" customHeight="1" x14ac:dyDescent="0.25">
      <c r="A114" s="40"/>
      <c r="B114" s="42"/>
      <c r="C114" s="44"/>
      <c r="D114" s="44"/>
      <c r="E114" s="44"/>
      <c r="F114" s="19" t="s">
        <v>209</v>
      </c>
    </row>
    <row r="115" spans="1:6" ht="17.25" customHeight="1" x14ac:dyDescent="0.25">
      <c r="A115" s="40"/>
      <c r="B115" s="42"/>
      <c r="C115" s="44"/>
      <c r="D115" s="44"/>
      <c r="E115" s="44"/>
      <c r="F115" s="19" t="s">
        <v>210</v>
      </c>
    </row>
    <row r="116" spans="1:6" ht="17.25" customHeight="1" x14ac:dyDescent="0.25">
      <c r="A116" s="40" t="s">
        <v>76</v>
      </c>
      <c r="B116" s="41" t="s">
        <v>77</v>
      </c>
      <c r="C116" s="43">
        <v>2896170</v>
      </c>
      <c r="D116" s="43">
        <v>3009150</v>
      </c>
      <c r="E116" s="43">
        <v>3126510</v>
      </c>
      <c r="F116" s="19"/>
    </row>
    <row r="117" spans="1:6" ht="17.25" customHeight="1" x14ac:dyDescent="0.25">
      <c r="A117" s="40"/>
      <c r="B117" s="41"/>
      <c r="C117" s="43"/>
      <c r="D117" s="43"/>
      <c r="E117" s="43"/>
      <c r="F117" s="19" t="s">
        <v>211</v>
      </c>
    </row>
    <row r="118" spans="1:6" ht="17.25" customHeight="1" x14ac:dyDescent="0.25">
      <c r="A118" s="40"/>
      <c r="B118" s="41"/>
      <c r="C118" s="43"/>
      <c r="D118" s="43"/>
      <c r="E118" s="43"/>
      <c r="F118" s="19" t="s">
        <v>212</v>
      </c>
    </row>
    <row r="119" spans="1:6" ht="17.25" customHeight="1" x14ac:dyDescent="0.25">
      <c r="A119" s="40"/>
      <c r="B119" s="41"/>
      <c r="C119" s="43"/>
      <c r="D119" s="43"/>
      <c r="E119" s="43"/>
      <c r="F119" s="19" t="s">
        <v>213</v>
      </c>
    </row>
    <row r="120" spans="1:6" ht="17.25" customHeight="1" x14ac:dyDescent="0.25">
      <c r="A120" s="40" t="s">
        <v>78</v>
      </c>
      <c r="B120" s="41" t="s">
        <v>79</v>
      </c>
      <c r="C120" s="43">
        <v>91310</v>
      </c>
      <c r="D120" s="43">
        <v>94870</v>
      </c>
      <c r="E120" s="43">
        <v>98570</v>
      </c>
      <c r="F120" s="19"/>
    </row>
    <row r="121" spans="1:6" ht="17.25" customHeight="1" x14ac:dyDescent="0.25">
      <c r="A121" s="40"/>
      <c r="B121" s="41"/>
      <c r="C121" s="43"/>
      <c r="D121" s="43"/>
      <c r="E121" s="43"/>
      <c r="F121" s="19" t="s">
        <v>214</v>
      </c>
    </row>
    <row r="122" spans="1:6" ht="17.25" customHeight="1" x14ac:dyDescent="0.25">
      <c r="A122" s="40"/>
      <c r="B122" s="41"/>
      <c r="C122" s="43"/>
      <c r="D122" s="43"/>
      <c r="E122" s="43"/>
      <c r="F122" s="19" t="s">
        <v>215</v>
      </c>
    </row>
    <row r="123" spans="1:6" ht="17.25" customHeight="1" x14ac:dyDescent="0.25">
      <c r="A123" s="40"/>
      <c r="B123" s="41"/>
      <c r="C123" s="43"/>
      <c r="D123" s="43"/>
      <c r="E123" s="43"/>
      <c r="F123" s="19" t="s">
        <v>216</v>
      </c>
    </row>
    <row r="124" spans="1:6" ht="17.25" customHeight="1" x14ac:dyDescent="0.25">
      <c r="A124" s="40" t="s">
        <v>80</v>
      </c>
      <c r="B124" s="41" t="s">
        <v>81</v>
      </c>
      <c r="C124" s="43">
        <v>959000</v>
      </c>
      <c r="D124" s="43">
        <v>996400</v>
      </c>
      <c r="E124" s="43">
        <v>1035260</v>
      </c>
      <c r="F124" s="19"/>
    </row>
    <row r="125" spans="1:6" ht="17.25" customHeight="1" x14ac:dyDescent="0.25">
      <c r="A125" s="40"/>
      <c r="B125" s="41"/>
      <c r="C125" s="43"/>
      <c r="D125" s="43"/>
      <c r="E125" s="43"/>
      <c r="F125" s="19" t="s">
        <v>217</v>
      </c>
    </row>
    <row r="126" spans="1:6" ht="17.25" customHeight="1" x14ac:dyDescent="0.25">
      <c r="A126" s="40"/>
      <c r="B126" s="41"/>
      <c r="C126" s="43"/>
      <c r="D126" s="43"/>
      <c r="E126" s="43"/>
      <c r="F126" s="19" t="s">
        <v>218</v>
      </c>
    </row>
    <row r="127" spans="1:6" ht="17.25" customHeight="1" x14ac:dyDescent="0.25">
      <c r="A127" s="40"/>
      <c r="B127" s="41"/>
      <c r="C127" s="43"/>
      <c r="D127" s="43"/>
      <c r="E127" s="43"/>
      <c r="F127" s="19" t="s">
        <v>219</v>
      </c>
    </row>
    <row r="128" spans="1:6" ht="17.25" customHeight="1" x14ac:dyDescent="0.25">
      <c r="A128" s="40" t="s">
        <v>82</v>
      </c>
      <c r="B128" s="41" t="s">
        <v>83</v>
      </c>
      <c r="C128" s="43">
        <v>175760</v>
      </c>
      <c r="D128" s="43">
        <v>182610</v>
      </c>
      <c r="E128" s="43">
        <v>189740</v>
      </c>
      <c r="F128" s="19"/>
    </row>
    <row r="129" spans="1:7" ht="17.25" customHeight="1" x14ac:dyDescent="0.25">
      <c r="A129" s="40"/>
      <c r="B129" s="41"/>
      <c r="C129" s="43"/>
      <c r="D129" s="43"/>
      <c r="E129" s="43"/>
      <c r="F129" s="19" t="s">
        <v>220</v>
      </c>
    </row>
    <row r="130" spans="1:7" ht="17.25" customHeight="1" x14ac:dyDescent="0.25">
      <c r="A130" s="40"/>
      <c r="B130" s="41"/>
      <c r="C130" s="43"/>
      <c r="D130" s="43"/>
      <c r="E130" s="43"/>
      <c r="F130" s="19" t="s">
        <v>221</v>
      </c>
    </row>
    <row r="131" spans="1:7" ht="17.25" customHeight="1" x14ac:dyDescent="0.25">
      <c r="A131" s="40"/>
      <c r="B131" s="41"/>
      <c r="C131" s="43"/>
      <c r="D131" s="43"/>
      <c r="E131" s="43"/>
      <c r="F131" s="19" t="s">
        <v>222</v>
      </c>
    </row>
    <row r="132" spans="1:7" ht="17.25" customHeight="1" x14ac:dyDescent="0.25">
      <c r="A132" s="40" t="s">
        <v>84</v>
      </c>
      <c r="B132" s="41" t="s">
        <v>85</v>
      </c>
      <c r="C132" s="43">
        <v>115330</v>
      </c>
      <c r="D132" s="43">
        <v>119830</v>
      </c>
      <c r="E132" s="43">
        <v>124510</v>
      </c>
      <c r="F132" s="19"/>
    </row>
    <row r="133" spans="1:7" ht="17.25" customHeight="1" x14ac:dyDescent="0.25">
      <c r="A133" s="40"/>
      <c r="B133" s="42"/>
      <c r="C133" s="43"/>
      <c r="D133" s="43"/>
      <c r="E133" s="43"/>
      <c r="F133" s="19" t="s">
        <v>86</v>
      </c>
    </row>
    <row r="134" spans="1:7" ht="17.25" customHeight="1" x14ac:dyDescent="0.25">
      <c r="A134" s="40"/>
      <c r="B134" s="42"/>
      <c r="C134" s="43"/>
      <c r="D134" s="43"/>
      <c r="E134" s="43"/>
      <c r="F134" s="19" t="s">
        <v>87</v>
      </c>
    </row>
    <row r="135" spans="1:7" ht="17.25" customHeight="1" x14ac:dyDescent="0.25">
      <c r="A135" s="40"/>
      <c r="B135" s="42"/>
      <c r="C135" s="44"/>
      <c r="D135" s="44"/>
      <c r="E135" s="44"/>
      <c r="F135" s="19" t="s">
        <v>223</v>
      </c>
    </row>
    <row r="136" spans="1:7" ht="17.25" customHeight="1" x14ac:dyDescent="0.25">
      <c r="A136" s="40" t="s">
        <v>88</v>
      </c>
      <c r="B136" s="41" t="s">
        <v>89</v>
      </c>
      <c r="C136" s="43">
        <v>33250</v>
      </c>
      <c r="D136" s="43">
        <v>34550</v>
      </c>
      <c r="E136" s="43">
        <v>35900</v>
      </c>
      <c r="F136" s="19"/>
    </row>
    <row r="137" spans="1:7" ht="17.25" customHeight="1" x14ac:dyDescent="0.25">
      <c r="A137" s="40"/>
      <c r="B137" s="42"/>
      <c r="C137" s="43"/>
      <c r="D137" s="43"/>
      <c r="E137" s="43"/>
      <c r="F137" s="19" t="s">
        <v>90</v>
      </c>
    </row>
    <row r="138" spans="1:7" ht="17.25" customHeight="1" collapsed="1" x14ac:dyDescent="0.25">
      <c r="A138" s="40"/>
      <c r="B138" s="42"/>
      <c r="C138" s="43"/>
      <c r="D138" s="43"/>
      <c r="E138" s="43"/>
      <c r="F138" s="19" t="s">
        <v>91</v>
      </c>
    </row>
    <row r="139" spans="1:7" ht="17.25" customHeight="1" x14ac:dyDescent="0.25">
      <c r="A139" s="40"/>
      <c r="B139" s="42"/>
      <c r="C139" s="44"/>
      <c r="D139" s="43"/>
      <c r="E139" s="44"/>
      <c r="F139" s="19" t="s">
        <v>224</v>
      </c>
    </row>
    <row r="140" spans="1:7" s="7" customFormat="1" ht="17.25" customHeight="1" x14ac:dyDescent="0.25">
      <c r="A140" s="6" t="s">
        <v>92</v>
      </c>
      <c r="B140" s="18" t="s">
        <v>93</v>
      </c>
      <c r="C140" s="17">
        <f>SUM(C141,C145,C149)</f>
        <v>4575750</v>
      </c>
      <c r="D140" s="17">
        <f t="shared" ref="D140:E140" si="6">SUM(D141,D145,D149)</f>
        <v>4755790</v>
      </c>
      <c r="E140" s="17">
        <f t="shared" si="6"/>
        <v>4943100</v>
      </c>
      <c r="F140" s="19"/>
    </row>
    <row r="141" spans="1:7" s="7" customFormat="1" ht="17.25" customHeight="1" x14ac:dyDescent="0.25">
      <c r="A141" s="40" t="s">
        <v>94</v>
      </c>
      <c r="B141" s="41" t="s">
        <v>95</v>
      </c>
      <c r="C141" s="43">
        <v>1594680</v>
      </c>
      <c r="D141" s="43">
        <v>1658470</v>
      </c>
      <c r="E141" s="43">
        <v>1724970</v>
      </c>
      <c r="F141" s="19"/>
    </row>
    <row r="142" spans="1:7" s="7" customFormat="1" ht="35.25" customHeight="1" x14ac:dyDescent="0.25">
      <c r="A142" s="40"/>
      <c r="B142" s="41"/>
      <c r="C142" s="43"/>
      <c r="D142" s="43"/>
      <c r="E142" s="43"/>
      <c r="F142" s="19" t="s">
        <v>282</v>
      </c>
      <c r="G142" s="21"/>
    </row>
    <row r="143" spans="1:7" s="7" customFormat="1" ht="42" customHeight="1" x14ac:dyDescent="0.25">
      <c r="A143" s="40"/>
      <c r="B143" s="41"/>
      <c r="C143" s="43"/>
      <c r="D143" s="43"/>
      <c r="E143" s="43"/>
      <c r="F143" s="19" t="s">
        <v>283</v>
      </c>
      <c r="G143" s="21"/>
    </row>
    <row r="144" spans="1:7" s="7" customFormat="1" ht="36" customHeight="1" x14ac:dyDescent="0.25">
      <c r="A144" s="40"/>
      <c r="B144" s="41"/>
      <c r="C144" s="43"/>
      <c r="D144" s="43"/>
      <c r="E144" s="43"/>
      <c r="F144" s="19" t="s">
        <v>284</v>
      </c>
    </row>
    <row r="145" spans="1:6" ht="17.25" customHeight="1" x14ac:dyDescent="0.25">
      <c r="A145" s="40" t="s">
        <v>96</v>
      </c>
      <c r="B145" s="41" t="s">
        <v>97</v>
      </c>
      <c r="C145" s="43">
        <v>1972650</v>
      </c>
      <c r="D145" s="43">
        <v>2049580</v>
      </c>
      <c r="E145" s="43">
        <v>2129520</v>
      </c>
      <c r="F145" s="19"/>
    </row>
    <row r="146" spans="1:6" ht="17.25" customHeight="1" x14ac:dyDescent="0.25">
      <c r="A146" s="40"/>
      <c r="B146" s="46"/>
      <c r="C146" s="43"/>
      <c r="D146" s="43"/>
      <c r="E146" s="43"/>
      <c r="F146" s="19" t="s">
        <v>98</v>
      </c>
    </row>
    <row r="147" spans="1:6" ht="17.25" customHeight="1" x14ac:dyDescent="0.25">
      <c r="A147" s="40"/>
      <c r="B147" s="46"/>
      <c r="C147" s="43"/>
      <c r="D147" s="43"/>
      <c r="E147" s="43"/>
      <c r="F147" s="19" t="s">
        <v>99</v>
      </c>
    </row>
    <row r="148" spans="1:6" ht="17.25" customHeight="1" x14ac:dyDescent="0.25">
      <c r="A148" s="40"/>
      <c r="B148" s="46"/>
      <c r="C148" s="43"/>
      <c r="D148" s="43"/>
      <c r="E148" s="43"/>
      <c r="F148" s="19" t="s">
        <v>225</v>
      </c>
    </row>
    <row r="149" spans="1:6" ht="17.25" customHeight="1" x14ac:dyDescent="0.25">
      <c r="A149" s="40" t="s">
        <v>100</v>
      </c>
      <c r="B149" s="41" t="s">
        <v>101</v>
      </c>
      <c r="C149" s="43">
        <v>1008420</v>
      </c>
      <c r="D149" s="43">
        <v>1047740</v>
      </c>
      <c r="E149" s="43">
        <v>1088610</v>
      </c>
      <c r="F149" s="19"/>
    </row>
    <row r="150" spans="1:6" ht="17.25" customHeight="1" x14ac:dyDescent="0.25">
      <c r="A150" s="40"/>
      <c r="B150" s="46"/>
      <c r="C150" s="43"/>
      <c r="D150" s="43"/>
      <c r="E150" s="43"/>
      <c r="F150" s="19" t="s">
        <v>226</v>
      </c>
    </row>
    <row r="151" spans="1:6" ht="17.25" customHeight="1" x14ac:dyDescent="0.25">
      <c r="A151" s="40"/>
      <c r="B151" s="46"/>
      <c r="C151" s="43"/>
      <c r="D151" s="43"/>
      <c r="E151" s="43"/>
      <c r="F151" s="19" t="s">
        <v>227</v>
      </c>
    </row>
    <row r="152" spans="1:6" ht="17.25" customHeight="1" x14ac:dyDescent="0.25">
      <c r="A152" s="40"/>
      <c r="B152" s="46"/>
      <c r="C152" s="43"/>
      <c r="D152" s="43"/>
      <c r="E152" s="43"/>
      <c r="F152" s="19" t="s">
        <v>228</v>
      </c>
    </row>
    <row r="153" spans="1:6" ht="60" customHeight="1" x14ac:dyDescent="0.25">
      <c r="A153" s="6" t="s">
        <v>102</v>
      </c>
      <c r="B153" s="18" t="s">
        <v>103</v>
      </c>
      <c r="C153" s="17">
        <f>SUM(C154,C158,C162,C166,C170,C227,C231)</f>
        <v>8942190</v>
      </c>
      <c r="D153" s="17">
        <f t="shared" ref="D153:E153" si="7">SUM(D154,D158,D162,D166,D170,D227,D231)</f>
        <v>9295390</v>
      </c>
      <c r="E153" s="17">
        <f t="shared" si="7"/>
        <v>9662860</v>
      </c>
      <c r="F153" s="19"/>
    </row>
    <row r="154" spans="1:6" ht="17.25" customHeight="1" x14ac:dyDescent="0.25">
      <c r="A154" s="40" t="s">
        <v>104</v>
      </c>
      <c r="B154" s="41" t="s">
        <v>105</v>
      </c>
      <c r="C154" s="43">
        <v>11800</v>
      </c>
      <c r="D154" s="43">
        <v>12260</v>
      </c>
      <c r="E154" s="43">
        <v>12740</v>
      </c>
      <c r="F154" s="19"/>
    </row>
    <row r="155" spans="1:6" ht="17.25" customHeight="1" x14ac:dyDescent="0.25">
      <c r="A155" s="40"/>
      <c r="B155" s="42"/>
      <c r="C155" s="43"/>
      <c r="D155" s="43"/>
      <c r="E155" s="43"/>
      <c r="F155" s="19" t="s">
        <v>106</v>
      </c>
    </row>
    <row r="156" spans="1:6" ht="17.25" customHeight="1" x14ac:dyDescent="0.25">
      <c r="A156" s="40"/>
      <c r="B156" s="42"/>
      <c r="C156" s="43"/>
      <c r="D156" s="43"/>
      <c r="E156" s="43"/>
      <c r="F156" s="19" t="s">
        <v>107</v>
      </c>
    </row>
    <row r="157" spans="1:6" ht="17.25" customHeight="1" x14ac:dyDescent="0.25">
      <c r="A157" s="40"/>
      <c r="B157" s="42"/>
      <c r="C157" s="43"/>
      <c r="D157" s="43"/>
      <c r="E157" s="43"/>
      <c r="F157" s="19" t="s">
        <v>229</v>
      </c>
    </row>
    <row r="158" spans="1:6" ht="17.25" customHeight="1" x14ac:dyDescent="0.25">
      <c r="A158" s="40" t="s">
        <v>108</v>
      </c>
      <c r="B158" s="41" t="s">
        <v>109</v>
      </c>
      <c r="C158" s="43">
        <v>4268180</v>
      </c>
      <c r="D158" s="43">
        <v>4438900</v>
      </c>
      <c r="E158" s="43">
        <v>4616900</v>
      </c>
      <c r="F158" s="19"/>
    </row>
    <row r="159" spans="1:6" ht="17.25" customHeight="1" x14ac:dyDescent="0.25">
      <c r="A159" s="40"/>
      <c r="B159" s="42"/>
      <c r="C159" s="43"/>
      <c r="D159" s="43"/>
      <c r="E159" s="43"/>
      <c r="F159" s="19" t="s">
        <v>230</v>
      </c>
    </row>
    <row r="160" spans="1:6" ht="17.25" customHeight="1" x14ac:dyDescent="0.25">
      <c r="A160" s="40"/>
      <c r="B160" s="42"/>
      <c r="C160" s="43"/>
      <c r="D160" s="43"/>
      <c r="E160" s="43"/>
      <c r="F160" s="19" t="s">
        <v>231</v>
      </c>
    </row>
    <row r="161" spans="1:6" ht="17.25" customHeight="1" x14ac:dyDescent="0.25">
      <c r="A161" s="40"/>
      <c r="B161" s="42"/>
      <c r="C161" s="43"/>
      <c r="D161" s="43"/>
      <c r="E161" s="43"/>
      <c r="F161" s="19" t="s">
        <v>232</v>
      </c>
    </row>
    <row r="162" spans="1:6" s="8" customFormat="1" ht="17.25" customHeight="1" x14ac:dyDescent="0.25">
      <c r="A162" s="40" t="s">
        <v>110</v>
      </c>
      <c r="B162" s="41" t="s">
        <v>111</v>
      </c>
      <c r="C162" s="47">
        <v>55260</v>
      </c>
      <c r="D162" s="47">
        <v>57420</v>
      </c>
      <c r="E162" s="47">
        <v>59660</v>
      </c>
      <c r="F162" s="19"/>
    </row>
    <row r="163" spans="1:6" s="8" customFormat="1" ht="17.25" customHeight="1" x14ac:dyDescent="0.25">
      <c r="A163" s="40"/>
      <c r="B163" s="42"/>
      <c r="C163" s="47"/>
      <c r="D163" s="47"/>
      <c r="E163" s="47"/>
      <c r="F163" s="19" t="s">
        <v>233</v>
      </c>
    </row>
    <row r="164" spans="1:6" s="8" customFormat="1" ht="17.25" customHeight="1" x14ac:dyDescent="0.25">
      <c r="A164" s="40"/>
      <c r="B164" s="42"/>
      <c r="C164" s="47"/>
      <c r="D164" s="47"/>
      <c r="E164" s="47"/>
      <c r="F164" s="19" t="s">
        <v>234</v>
      </c>
    </row>
    <row r="165" spans="1:6" s="8" customFormat="1" ht="17.25" customHeight="1" x14ac:dyDescent="0.25">
      <c r="A165" s="40"/>
      <c r="B165" s="42"/>
      <c r="C165" s="47"/>
      <c r="D165" s="47"/>
      <c r="E165" s="47"/>
      <c r="F165" s="19" t="s">
        <v>235</v>
      </c>
    </row>
    <row r="166" spans="1:6" ht="17.25" customHeight="1" x14ac:dyDescent="0.25">
      <c r="A166" s="40" t="s">
        <v>112</v>
      </c>
      <c r="B166" s="41" t="s">
        <v>113</v>
      </c>
      <c r="C166" s="43">
        <v>93260</v>
      </c>
      <c r="D166" s="43">
        <v>96890</v>
      </c>
      <c r="E166" s="43">
        <v>100670</v>
      </c>
      <c r="F166" s="19"/>
    </row>
    <row r="167" spans="1:6" ht="17.25" customHeight="1" x14ac:dyDescent="0.25">
      <c r="A167" s="40"/>
      <c r="B167" s="41"/>
      <c r="C167" s="43"/>
      <c r="D167" s="43"/>
      <c r="E167" s="43"/>
      <c r="F167" s="19" t="s">
        <v>236</v>
      </c>
    </row>
    <row r="168" spans="1:6" ht="17.25" customHeight="1" x14ac:dyDescent="0.25">
      <c r="A168" s="40"/>
      <c r="B168" s="41"/>
      <c r="C168" s="43"/>
      <c r="D168" s="43"/>
      <c r="E168" s="43"/>
      <c r="F168" s="19" t="s">
        <v>237</v>
      </c>
    </row>
    <row r="169" spans="1:6" ht="17.25" customHeight="1" x14ac:dyDescent="0.25">
      <c r="A169" s="40"/>
      <c r="B169" s="41"/>
      <c r="C169" s="44"/>
      <c r="D169" s="44"/>
      <c r="E169" s="44"/>
      <c r="F169" s="19" t="s">
        <v>238</v>
      </c>
    </row>
    <row r="170" spans="1:6" ht="36.75" customHeight="1" x14ac:dyDescent="0.25">
      <c r="A170" s="1" t="s">
        <v>114</v>
      </c>
      <c r="B170" s="18" t="s">
        <v>115</v>
      </c>
      <c r="C170" s="22">
        <f>SUM(C171:C226)</f>
        <v>4437020</v>
      </c>
      <c r="D170" s="22">
        <f t="shared" ref="D170:E170" si="8">SUM(D171:D226)</f>
        <v>4610210</v>
      </c>
      <c r="E170" s="22">
        <f t="shared" si="8"/>
        <v>4790120</v>
      </c>
      <c r="F170" s="19"/>
    </row>
    <row r="171" spans="1:6" ht="17.25" customHeight="1" x14ac:dyDescent="0.25">
      <c r="A171" s="40" t="s">
        <v>116</v>
      </c>
      <c r="B171" s="41" t="s">
        <v>117</v>
      </c>
      <c r="C171" s="43">
        <v>61030</v>
      </c>
      <c r="D171" s="43">
        <v>63410</v>
      </c>
      <c r="E171" s="43">
        <v>65880</v>
      </c>
      <c r="F171" s="19"/>
    </row>
    <row r="172" spans="1:6" ht="17.25" customHeight="1" x14ac:dyDescent="0.25">
      <c r="A172" s="40"/>
      <c r="B172" s="42"/>
      <c r="C172" s="43"/>
      <c r="D172" s="43"/>
      <c r="E172" s="43"/>
      <c r="F172" s="19" t="s">
        <v>241</v>
      </c>
    </row>
    <row r="173" spans="1:6" ht="17.25" customHeight="1" x14ac:dyDescent="0.25">
      <c r="A173" s="40"/>
      <c r="B173" s="42"/>
      <c r="C173" s="43"/>
      <c r="D173" s="43"/>
      <c r="E173" s="43"/>
      <c r="F173" s="19" t="s">
        <v>242</v>
      </c>
    </row>
    <row r="174" spans="1:6" ht="17.25" customHeight="1" x14ac:dyDescent="0.25">
      <c r="A174" s="40"/>
      <c r="B174" s="42"/>
      <c r="C174" s="43"/>
      <c r="D174" s="43"/>
      <c r="E174" s="43"/>
      <c r="F174" s="19" t="s">
        <v>243</v>
      </c>
    </row>
    <row r="175" spans="1:6" ht="17.25" customHeight="1" x14ac:dyDescent="0.25">
      <c r="A175" s="40" t="s">
        <v>118</v>
      </c>
      <c r="B175" s="41" t="s">
        <v>119</v>
      </c>
      <c r="C175" s="43">
        <v>14400</v>
      </c>
      <c r="D175" s="43">
        <v>14960</v>
      </c>
      <c r="E175" s="43">
        <v>15550</v>
      </c>
      <c r="F175" s="19"/>
    </row>
    <row r="176" spans="1:6" ht="17.25" customHeight="1" x14ac:dyDescent="0.25">
      <c r="A176" s="40"/>
      <c r="B176" s="42"/>
      <c r="C176" s="43"/>
      <c r="D176" s="43"/>
      <c r="E176" s="43"/>
      <c r="F176" s="19" t="s">
        <v>244</v>
      </c>
    </row>
    <row r="177" spans="1:6" ht="17.25" customHeight="1" x14ac:dyDescent="0.25">
      <c r="A177" s="40"/>
      <c r="B177" s="42"/>
      <c r="C177" s="43"/>
      <c r="D177" s="43"/>
      <c r="E177" s="43"/>
      <c r="F177" s="19" t="s">
        <v>245</v>
      </c>
    </row>
    <row r="178" spans="1:6" ht="17.25" customHeight="1" x14ac:dyDescent="0.25">
      <c r="A178" s="40"/>
      <c r="B178" s="42"/>
      <c r="C178" s="44"/>
      <c r="D178" s="44"/>
      <c r="E178" s="44"/>
      <c r="F178" s="19" t="s">
        <v>246</v>
      </c>
    </row>
    <row r="179" spans="1:6" ht="17.25" customHeight="1" x14ac:dyDescent="0.25">
      <c r="A179" s="40" t="s">
        <v>120</v>
      </c>
      <c r="B179" s="41" t="s">
        <v>121</v>
      </c>
      <c r="C179" s="43">
        <v>32520</v>
      </c>
      <c r="D179" s="43">
        <v>33790</v>
      </c>
      <c r="E179" s="43">
        <v>35110</v>
      </c>
      <c r="F179" s="19"/>
    </row>
    <row r="180" spans="1:6" ht="17.25" customHeight="1" x14ac:dyDescent="0.25">
      <c r="A180" s="40"/>
      <c r="B180" s="42"/>
      <c r="C180" s="43"/>
      <c r="D180" s="43"/>
      <c r="E180" s="43"/>
      <c r="F180" s="19" t="s">
        <v>247</v>
      </c>
    </row>
    <row r="181" spans="1:6" ht="17.25" customHeight="1" x14ac:dyDescent="0.25">
      <c r="A181" s="40"/>
      <c r="B181" s="42"/>
      <c r="C181" s="43"/>
      <c r="D181" s="43"/>
      <c r="E181" s="43"/>
      <c r="F181" s="19" t="s">
        <v>248</v>
      </c>
    </row>
    <row r="182" spans="1:6" ht="17.25" customHeight="1" x14ac:dyDescent="0.25">
      <c r="A182" s="40"/>
      <c r="B182" s="42"/>
      <c r="C182" s="44"/>
      <c r="D182" s="44"/>
      <c r="E182" s="44"/>
      <c r="F182" s="19" t="s">
        <v>249</v>
      </c>
    </row>
    <row r="183" spans="1:6" ht="17.25" customHeight="1" x14ac:dyDescent="0.25">
      <c r="A183" s="40" t="s">
        <v>122</v>
      </c>
      <c r="B183" s="41" t="s">
        <v>123</v>
      </c>
      <c r="C183" s="43">
        <v>9130</v>
      </c>
      <c r="D183" s="43">
        <v>9480</v>
      </c>
      <c r="E183" s="43">
        <v>9850</v>
      </c>
      <c r="F183" s="19"/>
    </row>
    <row r="184" spans="1:6" ht="17.25" customHeight="1" x14ac:dyDescent="0.25">
      <c r="A184" s="40"/>
      <c r="B184" s="42"/>
      <c r="C184" s="43"/>
      <c r="D184" s="43"/>
      <c r="E184" s="43"/>
      <c r="F184" s="19" t="s">
        <v>250</v>
      </c>
    </row>
    <row r="185" spans="1:6" ht="17.25" customHeight="1" x14ac:dyDescent="0.25">
      <c r="A185" s="40"/>
      <c r="B185" s="42"/>
      <c r="C185" s="43"/>
      <c r="D185" s="43"/>
      <c r="E185" s="43"/>
      <c r="F185" s="19" t="s">
        <v>165</v>
      </c>
    </row>
    <row r="186" spans="1:6" ht="17.25" customHeight="1" x14ac:dyDescent="0.25">
      <c r="A186" s="40"/>
      <c r="B186" s="42"/>
      <c r="C186" s="44"/>
      <c r="D186" s="44"/>
      <c r="E186" s="44"/>
      <c r="F186" s="19" t="s">
        <v>251</v>
      </c>
    </row>
    <row r="187" spans="1:6" ht="17.25" customHeight="1" x14ac:dyDescent="0.25">
      <c r="A187" s="40" t="s">
        <v>124</v>
      </c>
      <c r="B187" s="41" t="s">
        <v>125</v>
      </c>
      <c r="C187" s="43">
        <v>131920</v>
      </c>
      <c r="D187" s="43">
        <v>137070</v>
      </c>
      <c r="E187" s="43">
        <v>142420</v>
      </c>
      <c r="F187" s="19"/>
    </row>
    <row r="188" spans="1:6" ht="17.25" customHeight="1" x14ac:dyDescent="0.25">
      <c r="A188" s="40"/>
      <c r="B188" s="42"/>
      <c r="C188" s="43"/>
      <c r="D188" s="43"/>
      <c r="E188" s="43"/>
      <c r="F188" s="19" t="s">
        <v>252</v>
      </c>
    </row>
    <row r="189" spans="1:6" ht="17.25" customHeight="1" x14ac:dyDescent="0.25">
      <c r="A189" s="40"/>
      <c r="B189" s="42"/>
      <c r="C189" s="43"/>
      <c r="D189" s="43"/>
      <c r="E189" s="43"/>
      <c r="F189" s="19" t="s">
        <v>166</v>
      </c>
    </row>
    <row r="190" spans="1:6" ht="17.25" customHeight="1" x14ac:dyDescent="0.25">
      <c r="A190" s="40"/>
      <c r="B190" s="42"/>
      <c r="C190" s="44"/>
      <c r="D190" s="44"/>
      <c r="E190" s="44"/>
      <c r="F190" s="19" t="s">
        <v>253</v>
      </c>
    </row>
    <row r="191" spans="1:6" ht="17.25" customHeight="1" x14ac:dyDescent="0.25">
      <c r="A191" s="40" t="s">
        <v>126</v>
      </c>
      <c r="B191" s="41" t="s">
        <v>127</v>
      </c>
      <c r="C191" s="43">
        <v>813780</v>
      </c>
      <c r="D191" s="43">
        <v>845640</v>
      </c>
      <c r="E191" s="43">
        <v>878720</v>
      </c>
      <c r="F191" s="19"/>
    </row>
    <row r="192" spans="1:6" ht="17.25" customHeight="1" x14ac:dyDescent="0.25">
      <c r="A192" s="40"/>
      <c r="B192" s="42"/>
      <c r="C192" s="43"/>
      <c r="D192" s="43"/>
      <c r="E192" s="43"/>
      <c r="F192" s="19" t="s">
        <v>254</v>
      </c>
    </row>
    <row r="193" spans="1:6" ht="17.25" customHeight="1" x14ac:dyDescent="0.25">
      <c r="A193" s="40"/>
      <c r="B193" s="42"/>
      <c r="C193" s="43"/>
      <c r="D193" s="43"/>
      <c r="E193" s="43"/>
      <c r="F193" s="19" t="s">
        <v>255</v>
      </c>
    </row>
    <row r="194" spans="1:6" ht="17.25" customHeight="1" x14ac:dyDescent="0.25">
      <c r="A194" s="40"/>
      <c r="B194" s="42"/>
      <c r="C194" s="44"/>
      <c r="D194" s="44"/>
      <c r="E194" s="44"/>
      <c r="F194" s="19" t="s">
        <v>256</v>
      </c>
    </row>
    <row r="195" spans="1:6" ht="17.25" customHeight="1" x14ac:dyDescent="0.25">
      <c r="A195" s="40" t="s">
        <v>128</v>
      </c>
      <c r="B195" s="41" t="s">
        <v>129</v>
      </c>
      <c r="C195" s="43">
        <v>1305540</v>
      </c>
      <c r="D195" s="43">
        <v>1356460</v>
      </c>
      <c r="E195" s="43">
        <v>1409360</v>
      </c>
      <c r="F195" s="19"/>
    </row>
    <row r="196" spans="1:6" ht="17.25" customHeight="1" x14ac:dyDescent="0.25">
      <c r="A196" s="40"/>
      <c r="B196" s="42"/>
      <c r="C196" s="43"/>
      <c r="D196" s="43"/>
      <c r="E196" s="43"/>
      <c r="F196" s="19" t="s">
        <v>257</v>
      </c>
    </row>
    <row r="197" spans="1:6" ht="17.25" customHeight="1" x14ac:dyDescent="0.25">
      <c r="A197" s="40"/>
      <c r="B197" s="42"/>
      <c r="C197" s="43"/>
      <c r="D197" s="43"/>
      <c r="E197" s="43"/>
      <c r="F197" s="19" t="s">
        <v>258</v>
      </c>
    </row>
    <row r="198" spans="1:6" ht="17.25" customHeight="1" x14ac:dyDescent="0.25">
      <c r="A198" s="40"/>
      <c r="B198" s="42"/>
      <c r="C198" s="44"/>
      <c r="D198" s="44"/>
      <c r="E198" s="44"/>
      <c r="F198" s="19" t="s">
        <v>259</v>
      </c>
    </row>
    <row r="199" spans="1:6" ht="17.25" customHeight="1" x14ac:dyDescent="0.25">
      <c r="A199" s="40" t="s">
        <v>130</v>
      </c>
      <c r="B199" s="41" t="s">
        <v>131</v>
      </c>
      <c r="C199" s="43">
        <v>380690</v>
      </c>
      <c r="D199" s="43">
        <v>395540</v>
      </c>
      <c r="E199" s="43">
        <v>410970</v>
      </c>
      <c r="F199" s="19"/>
    </row>
    <row r="200" spans="1:6" ht="17.25" customHeight="1" x14ac:dyDescent="0.25">
      <c r="A200" s="40"/>
      <c r="B200" s="42"/>
      <c r="C200" s="43"/>
      <c r="D200" s="43"/>
      <c r="E200" s="43"/>
      <c r="F200" s="19" t="s">
        <v>153</v>
      </c>
    </row>
    <row r="201" spans="1:6" ht="17.25" customHeight="1" x14ac:dyDescent="0.25">
      <c r="A201" s="40"/>
      <c r="B201" s="42"/>
      <c r="C201" s="43"/>
      <c r="D201" s="43"/>
      <c r="E201" s="43"/>
      <c r="F201" s="19" t="s">
        <v>154</v>
      </c>
    </row>
    <row r="202" spans="1:6" ht="17.25" customHeight="1" x14ac:dyDescent="0.25">
      <c r="A202" s="40"/>
      <c r="B202" s="42"/>
      <c r="C202" s="44"/>
      <c r="D202" s="44"/>
      <c r="E202" s="44"/>
      <c r="F202" s="19" t="s">
        <v>260</v>
      </c>
    </row>
    <row r="203" spans="1:6" ht="17.25" customHeight="1" x14ac:dyDescent="0.25">
      <c r="A203" s="40" t="s">
        <v>132</v>
      </c>
      <c r="B203" s="41" t="s">
        <v>133</v>
      </c>
      <c r="C203" s="43">
        <v>1633310</v>
      </c>
      <c r="D203" s="43">
        <v>1697010</v>
      </c>
      <c r="E203" s="43">
        <v>1763200</v>
      </c>
      <c r="F203" s="19"/>
    </row>
    <row r="204" spans="1:6" ht="17.25" customHeight="1" x14ac:dyDescent="0.25">
      <c r="A204" s="40"/>
      <c r="B204" s="42"/>
      <c r="C204" s="43"/>
      <c r="D204" s="43"/>
      <c r="E204" s="43"/>
      <c r="F204" s="19" t="s">
        <v>155</v>
      </c>
    </row>
    <row r="205" spans="1:6" ht="17.25" customHeight="1" x14ac:dyDescent="0.25">
      <c r="A205" s="40"/>
      <c r="B205" s="42"/>
      <c r="C205" s="43"/>
      <c r="D205" s="43"/>
      <c r="E205" s="43"/>
      <c r="F205" s="19" t="s">
        <v>156</v>
      </c>
    </row>
    <row r="206" spans="1:6" ht="17.25" customHeight="1" x14ac:dyDescent="0.25">
      <c r="A206" s="40"/>
      <c r="B206" s="42"/>
      <c r="C206" s="44"/>
      <c r="D206" s="44"/>
      <c r="E206" s="44"/>
      <c r="F206" s="19" t="s">
        <v>261</v>
      </c>
    </row>
    <row r="207" spans="1:6" ht="17.25" customHeight="1" x14ac:dyDescent="0.25">
      <c r="A207" s="40" t="s">
        <v>134</v>
      </c>
      <c r="B207" s="41" t="s">
        <v>135</v>
      </c>
      <c r="C207" s="43">
        <v>2710</v>
      </c>
      <c r="D207" s="43">
        <v>2820</v>
      </c>
      <c r="E207" s="43">
        <v>2930</v>
      </c>
      <c r="F207" s="19"/>
    </row>
    <row r="208" spans="1:6" ht="17.25" customHeight="1" x14ac:dyDescent="0.25">
      <c r="A208" s="40"/>
      <c r="B208" s="42"/>
      <c r="C208" s="43"/>
      <c r="D208" s="43"/>
      <c r="E208" s="43"/>
      <c r="F208" s="19" t="s">
        <v>262</v>
      </c>
    </row>
    <row r="209" spans="1:6" ht="17.25" customHeight="1" x14ac:dyDescent="0.25">
      <c r="A209" s="40"/>
      <c r="B209" s="42"/>
      <c r="C209" s="43"/>
      <c r="D209" s="43"/>
      <c r="E209" s="43"/>
      <c r="F209" s="19" t="s">
        <v>157</v>
      </c>
    </row>
    <row r="210" spans="1:6" ht="17.25" customHeight="1" x14ac:dyDescent="0.25">
      <c r="A210" s="40"/>
      <c r="B210" s="42"/>
      <c r="C210" s="44"/>
      <c r="D210" s="44"/>
      <c r="E210" s="44"/>
      <c r="F210" s="19" t="s">
        <v>263</v>
      </c>
    </row>
    <row r="211" spans="1:6" ht="17.25" customHeight="1" x14ac:dyDescent="0.25">
      <c r="A211" s="40" t="s">
        <v>136</v>
      </c>
      <c r="B211" s="41" t="s">
        <v>137</v>
      </c>
      <c r="C211" s="43">
        <v>19660</v>
      </c>
      <c r="D211" s="43">
        <v>20430</v>
      </c>
      <c r="E211" s="43">
        <v>21230</v>
      </c>
      <c r="F211" s="19"/>
    </row>
    <row r="212" spans="1:6" ht="17.25" customHeight="1" x14ac:dyDescent="0.25">
      <c r="A212" s="40"/>
      <c r="B212" s="42"/>
      <c r="C212" s="43"/>
      <c r="D212" s="43"/>
      <c r="E212" s="43"/>
      <c r="F212" s="19" t="s">
        <v>158</v>
      </c>
    </row>
    <row r="213" spans="1:6" ht="17.25" customHeight="1" x14ac:dyDescent="0.25">
      <c r="A213" s="40"/>
      <c r="B213" s="42"/>
      <c r="C213" s="43"/>
      <c r="D213" s="43"/>
      <c r="E213" s="43"/>
      <c r="F213" s="19" t="s">
        <v>159</v>
      </c>
    </row>
    <row r="214" spans="1:6" ht="17.25" customHeight="1" x14ac:dyDescent="0.25">
      <c r="A214" s="40"/>
      <c r="B214" s="42"/>
      <c r="C214" s="44"/>
      <c r="D214" s="44"/>
      <c r="E214" s="44"/>
      <c r="F214" s="19" t="s">
        <v>264</v>
      </c>
    </row>
    <row r="215" spans="1:6" ht="17.25" customHeight="1" x14ac:dyDescent="0.25">
      <c r="A215" s="40" t="s">
        <v>138</v>
      </c>
      <c r="B215" s="41" t="s">
        <v>139</v>
      </c>
      <c r="C215" s="43">
        <v>11840</v>
      </c>
      <c r="D215" s="43">
        <v>12300</v>
      </c>
      <c r="E215" s="43">
        <v>12780</v>
      </c>
      <c r="F215" s="19"/>
    </row>
    <row r="216" spans="1:6" ht="17.25" customHeight="1" x14ac:dyDescent="0.25">
      <c r="A216" s="40"/>
      <c r="B216" s="42"/>
      <c r="C216" s="43"/>
      <c r="D216" s="43"/>
      <c r="E216" s="43"/>
      <c r="F216" s="19" t="s">
        <v>265</v>
      </c>
    </row>
    <row r="217" spans="1:6" ht="17.25" customHeight="1" x14ac:dyDescent="0.25">
      <c r="A217" s="40"/>
      <c r="B217" s="42"/>
      <c r="C217" s="43"/>
      <c r="D217" s="43"/>
      <c r="E217" s="43"/>
      <c r="F217" s="19" t="s">
        <v>266</v>
      </c>
    </row>
    <row r="218" spans="1:6" ht="17.25" customHeight="1" x14ac:dyDescent="0.25">
      <c r="A218" s="40"/>
      <c r="B218" s="42"/>
      <c r="C218" s="44"/>
      <c r="D218" s="44"/>
      <c r="E218" s="44"/>
      <c r="F218" s="19" t="s">
        <v>267</v>
      </c>
    </row>
    <row r="219" spans="1:6" ht="17.25" customHeight="1" x14ac:dyDescent="0.25">
      <c r="A219" s="40" t="s">
        <v>140</v>
      </c>
      <c r="B219" s="41" t="s">
        <v>141</v>
      </c>
      <c r="C219" s="43">
        <v>8310</v>
      </c>
      <c r="D219" s="43">
        <v>8640</v>
      </c>
      <c r="E219" s="43">
        <v>8970</v>
      </c>
      <c r="F219" s="19"/>
    </row>
    <row r="220" spans="1:6" ht="17.25" customHeight="1" x14ac:dyDescent="0.25">
      <c r="A220" s="40"/>
      <c r="B220" s="42"/>
      <c r="C220" s="43"/>
      <c r="D220" s="43"/>
      <c r="E220" s="43"/>
      <c r="F220" s="19" t="s">
        <v>268</v>
      </c>
    </row>
    <row r="221" spans="1:6" ht="17.25" customHeight="1" x14ac:dyDescent="0.25">
      <c r="A221" s="40"/>
      <c r="B221" s="42"/>
      <c r="C221" s="43"/>
      <c r="D221" s="43"/>
      <c r="E221" s="43"/>
      <c r="F221" s="19" t="s">
        <v>269</v>
      </c>
    </row>
    <row r="222" spans="1:6" ht="17.25" customHeight="1" x14ac:dyDescent="0.25">
      <c r="A222" s="40"/>
      <c r="B222" s="42"/>
      <c r="C222" s="44"/>
      <c r="D222" s="44"/>
      <c r="E222" s="44"/>
      <c r="F222" s="19" t="s">
        <v>270</v>
      </c>
    </row>
    <row r="223" spans="1:6" ht="17.25" customHeight="1" x14ac:dyDescent="0.25">
      <c r="A223" s="40" t="s">
        <v>142</v>
      </c>
      <c r="B223" s="41" t="s">
        <v>143</v>
      </c>
      <c r="C223" s="43">
        <v>12180</v>
      </c>
      <c r="D223" s="43">
        <v>12660</v>
      </c>
      <c r="E223" s="43">
        <v>13150</v>
      </c>
      <c r="F223" s="19"/>
    </row>
    <row r="224" spans="1:6" ht="17.25" customHeight="1" x14ac:dyDescent="0.25">
      <c r="A224" s="40"/>
      <c r="B224" s="42"/>
      <c r="C224" s="43"/>
      <c r="D224" s="43"/>
      <c r="E224" s="43"/>
      <c r="F224" s="19" t="s">
        <v>271</v>
      </c>
    </row>
    <row r="225" spans="1:7" ht="17.25" customHeight="1" x14ac:dyDescent="0.25">
      <c r="A225" s="40"/>
      <c r="B225" s="42"/>
      <c r="C225" s="43"/>
      <c r="D225" s="43"/>
      <c r="E225" s="43"/>
      <c r="F225" s="19" t="s">
        <v>160</v>
      </c>
    </row>
    <row r="226" spans="1:7" ht="17.25" customHeight="1" x14ac:dyDescent="0.25">
      <c r="A226" s="40"/>
      <c r="B226" s="42"/>
      <c r="C226" s="44"/>
      <c r="D226" s="44"/>
      <c r="E226" s="44"/>
      <c r="F226" s="19" t="s">
        <v>272</v>
      </c>
    </row>
    <row r="227" spans="1:7" ht="17.25" customHeight="1" x14ac:dyDescent="0.25">
      <c r="A227" s="40" t="s">
        <v>144</v>
      </c>
      <c r="B227" s="41" t="s">
        <v>145</v>
      </c>
      <c r="C227" s="43">
        <v>67900</v>
      </c>
      <c r="D227" s="43">
        <v>70600</v>
      </c>
      <c r="E227" s="43">
        <v>73300</v>
      </c>
      <c r="F227" s="19"/>
    </row>
    <row r="228" spans="1:7" ht="17.25" customHeight="1" x14ac:dyDescent="0.25">
      <c r="A228" s="40"/>
      <c r="B228" s="42"/>
      <c r="C228" s="43"/>
      <c r="D228" s="43"/>
      <c r="E228" s="43"/>
      <c r="F228" s="19" t="s">
        <v>273</v>
      </c>
    </row>
    <row r="229" spans="1:7" ht="17.25" customHeight="1" x14ac:dyDescent="0.25">
      <c r="A229" s="40"/>
      <c r="B229" s="42"/>
      <c r="C229" s="43"/>
      <c r="D229" s="43"/>
      <c r="E229" s="43"/>
      <c r="F229" s="19" t="s">
        <v>274</v>
      </c>
    </row>
    <row r="230" spans="1:7" ht="17.25" customHeight="1" x14ac:dyDescent="0.25">
      <c r="A230" s="40"/>
      <c r="B230" s="42"/>
      <c r="C230" s="44"/>
      <c r="D230" s="44"/>
      <c r="E230" s="44"/>
      <c r="F230" s="19" t="s">
        <v>275</v>
      </c>
    </row>
    <row r="231" spans="1:7" ht="17.25" customHeight="1" x14ac:dyDescent="0.25">
      <c r="A231" s="40" t="s">
        <v>239</v>
      </c>
      <c r="B231" s="41" t="s">
        <v>240</v>
      </c>
      <c r="C231" s="43">
        <v>8770</v>
      </c>
      <c r="D231" s="43">
        <v>9110</v>
      </c>
      <c r="E231" s="43">
        <v>9470</v>
      </c>
      <c r="F231" s="19"/>
    </row>
    <row r="232" spans="1:7" ht="17.25" customHeight="1" x14ac:dyDescent="0.25">
      <c r="A232" s="40"/>
      <c r="B232" s="42"/>
      <c r="C232" s="43"/>
      <c r="D232" s="43"/>
      <c r="E232" s="43"/>
      <c r="F232" s="19" t="s">
        <v>276</v>
      </c>
    </row>
    <row r="233" spans="1:7" ht="17.25" customHeight="1" x14ac:dyDescent="0.25">
      <c r="A233" s="40"/>
      <c r="B233" s="42"/>
      <c r="C233" s="43"/>
      <c r="D233" s="43"/>
      <c r="E233" s="43"/>
      <c r="F233" s="19" t="s">
        <v>277</v>
      </c>
    </row>
    <row r="234" spans="1:7" ht="17.25" customHeight="1" x14ac:dyDescent="0.25">
      <c r="A234" s="40"/>
      <c r="B234" s="42"/>
      <c r="C234" s="44"/>
      <c r="D234" s="44"/>
      <c r="E234" s="44"/>
      <c r="F234" s="19" t="s">
        <v>278</v>
      </c>
    </row>
    <row r="235" spans="1:7" ht="17.25" customHeight="1" x14ac:dyDescent="0.25">
      <c r="A235" s="48"/>
      <c r="B235" s="48"/>
      <c r="C235" s="48"/>
      <c r="D235" s="48"/>
      <c r="E235" s="48"/>
      <c r="F235" s="48"/>
      <c r="G235" s="48"/>
    </row>
    <row r="236" spans="1:7" ht="17.25" customHeight="1" x14ac:dyDescent="0.25">
      <c r="A236" s="9"/>
      <c r="B236" s="9"/>
      <c r="C236" s="10"/>
      <c r="D236" s="10"/>
      <c r="E236" s="10"/>
      <c r="F236" s="10"/>
    </row>
    <row r="237" spans="1:7" ht="17.25" customHeight="1" x14ac:dyDescent="0.25">
      <c r="A237" s="11"/>
      <c r="F237" s="12"/>
    </row>
    <row r="239" spans="1:7" ht="17.25" customHeight="1" x14ac:dyDescent="0.25">
      <c r="A239" s="13"/>
    </row>
  </sheetData>
  <customSheetViews>
    <customSheetView guid="{BAB9F095-52CB-481E-9378-404D59CB64DF}" scale="70" showPageBreaks="1" printArea="1" view="pageLayout">
      <selection activeCell="I3" sqref="I3"/>
      <pageMargins left="0.43307086614173229" right="0.39434523809523808" top="0.78740157480314965" bottom="0.78740157480314965" header="0.31496062992125984" footer="0.35433070866141736"/>
      <pageSetup paperSize="9" scale="50" fitToHeight="0" orientation="landscape" r:id="rId1"/>
    </customSheetView>
  </customSheetViews>
  <mergeCells count="279">
    <mergeCell ref="A223:A226"/>
    <mergeCell ref="B223:B226"/>
    <mergeCell ref="C223:C226"/>
    <mergeCell ref="D223:D226"/>
    <mergeCell ref="E223:E226"/>
    <mergeCell ref="A215:A218"/>
    <mergeCell ref="B215:B218"/>
    <mergeCell ref="C215:C218"/>
    <mergeCell ref="D215:D218"/>
    <mergeCell ref="E215:E218"/>
    <mergeCell ref="A235:G235"/>
    <mergeCell ref="F14:F15"/>
    <mergeCell ref="F16:F17"/>
    <mergeCell ref="F18:F19"/>
    <mergeCell ref="A227:A230"/>
    <mergeCell ref="B227:B230"/>
    <mergeCell ref="C227:C230"/>
    <mergeCell ref="D227:D230"/>
    <mergeCell ref="E227:E230"/>
    <mergeCell ref="A231:A234"/>
    <mergeCell ref="B231:B234"/>
    <mergeCell ref="C231:C234"/>
    <mergeCell ref="D231:D234"/>
    <mergeCell ref="E231:E234"/>
    <mergeCell ref="A219:A222"/>
    <mergeCell ref="B219:B222"/>
    <mergeCell ref="C219:C222"/>
    <mergeCell ref="D219:D222"/>
    <mergeCell ref="E219:E222"/>
    <mergeCell ref="A207:A210"/>
    <mergeCell ref="B207:B210"/>
    <mergeCell ref="C207:C210"/>
    <mergeCell ref="D207:D210"/>
    <mergeCell ref="E207:E210"/>
    <mergeCell ref="A211:A214"/>
    <mergeCell ref="B211:B214"/>
    <mergeCell ref="C211:C214"/>
    <mergeCell ref="D211:D214"/>
    <mergeCell ref="E211:E214"/>
    <mergeCell ref="A199:A202"/>
    <mergeCell ref="B199:B202"/>
    <mergeCell ref="C199:C202"/>
    <mergeCell ref="D199:D202"/>
    <mergeCell ref="E199:E202"/>
    <mergeCell ref="A203:A206"/>
    <mergeCell ref="B203:B206"/>
    <mergeCell ref="C203:C206"/>
    <mergeCell ref="D203:D206"/>
    <mergeCell ref="E203:E206"/>
    <mergeCell ref="A191:A194"/>
    <mergeCell ref="B191:B194"/>
    <mergeCell ref="C191:C194"/>
    <mergeCell ref="D191:D194"/>
    <mergeCell ref="E191:E194"/>
    <mergeCell ref="A195:A198"/>
    <mergeCell ref="B195:B198"/>
    <mergeCell ref="C195:C198"/>
    <mergeCell ref="D195:D198"/>
    <mergeCell ref="E195:E198"/>
    <mergeCell ref="A183:A186"/>
    <mergeCell ref="B183:B186"/>
    <mergeCell ref="C183:C186"/>
    <mergeCell ref="D183:D186"/>
    <mergeCell ref="E183:E186"/>
    <mergeCell ref="A187:A190"/>
    <mergeCell ref="B187:B190"/>
    <mergeCell ref="C187:C190"/>
    <mergeCell ref="D187:D190"/>
    <mergeCell ref="E187:E190"/>
    <mergeCell ref="A175:A178"/>
    <mergeCell ref="B175:B178"/>
    <mergeCell ref="C175:C178"/>
    <mergeCell ref="D175:D178"/>
    <mergeCell ref="E175:E178"/>
    <mergeCell ref="A179:A182"/>
    <mergeCell ref="B179:B182"/>
    <mergeCell ref="C179:C182"/>
    <mergeCell ref="D179:D182"/>
    <mergeCell ref="E179:E182"/>
    <mergeCell ref="A166:A169"/>
    <mergeCell ref="B166:B169"/>
    <mergeCell ref="C166:C169"/>
    <mergeCell ref="D166:D169"/>
    <mergeCell ref="E166:E169"/>
    <mergeCell ref="A171:A174"/>
    <mergeCell ref="B171:B174"/>
    <mergeCell ref="C171:C174"/>
    <mergeCell ref="D171:D174"/>
    <mergeCell ref="E171:E174"/>
    <mergeCell ref="A158:A161"/>
    <mergeCell ref="B158:B161"/>
    <mergeCell ref="C158:C161"/>
    <mergeCell ref="D158:D161"/>
    <mergeCell ref="E158:E161"/>
    <mergeCell ref="A162:A165"/>
    <mergeCell ref="B162:B165"/>
    <mergeCell ref="C162:C165"/>
    <mergeCell ref="D162:D165"/>
    <mergeCell ref="E162:E165"/>
    <mergeCell ref="A149:A152"/>
    <mergeCell ref="B149:B152"/>
    <mergeCell ref="C149:C152"/>
    <mergeCell ref="D149:D152"/>
    <mergeCell ref="E149:E152"/>
    <mergeCell ref="A154:A157"/>
    <mergeCell ref="B154:B157"/>
    <mergeCell ref="C154:C157"/>
    <mergeCell ref="D154:D157"/>
    <mergeCell ref="E154:E157"/>
    <mergeCell ref="A141:A144"/>
    <mergeCell ref="B141:B144"/>
    <mergeCell ref="C141:C144"/>
    <mergeCell ref="D141:D144"/>
    <mergeCell ref="E141:E144"/>
    <mergeCell ref="A145:A148"/>
    <mergeCell ref="B145:B148"/>
    <mergeCell ref="C145:C148"/>
    <mergeCell ref="D145:D148"/>
    <mergeCell ref="E145:E148"/>
    <mergeCell ref="A132:A135"/>
    <mergeCell ref="B132:B135"/>
    <mergeCell ref="C132:C135"/>
    <mergeCell ref="D132:D135"/>
    <mergeCell ref="E132:E135"/>
    <mergeCell ref="A136:A139"/>
    <mergeCell ref="B136:B139"/>
    <mergeCell ref="C136:C139"/>
    <mergeCell ref="D136:D139"/>
    <mergeCell ref="E136:E139"/>
    <mergeCell ref="A124:A127"/>
    <mergeCell ref="B124:B127"/>
    <mergeCell ref="C124:C127"/>
    <mergeCell ref="D124:D127"/>
    <mergeCell ref="E124:E127"/>
    <mergeCell ref="A128:A131"/>
    <mergeCell ref="B128:B131"/>
    <mergeCell ref="C128:C131"/>
    <mergeCell ref="D128:D131"/>
    <mergeCell ref="E128:E131"/>
    <mergeCell ref="A116:A119"/>
    <mergeCell ref="B116:B119"/>
    <mergeCell ref="C116:C119"/>
    <mergeCell ref="D116:D119"/>
    <mergeCell ref="E116:E119"/>
    <mergeCell ref="A120:A123"/>
    <mergeCell ref="B120:B123"/>
    <mergeCell ref="C120:C123"/>
    <mergeCell ref="D120:D123"/>
    <mergeCell ref="E120:E123"/>
    <mergeCell ref="A108:A111"/>
    <mergeCell ref="B108:B111"/>
    <mergeCell ref="C108:C111"/>
    <mergeCell ref="D108:D111"/>
    <mergeCell ref="E108:E111"/>
    <mergeCell ref="A112:A115"/>
    <mergeCell ref="B112:B115"/>
    <mergeCell ref="C112:C115"/>
    <mergeCell ref="D112:D115"/>
    <mergeCell ref="E112:E115"/>
    <mergeCell ref="A100:A103"/>
    <mergeCell ref="B100:B103"/>
    <mergeCell ref="C100:C103"/>
    <mergeCell ref="D100:D103"/>
    <mergeCell ref="E100:E103"/>
    <mergeCell ref="A104:A107"/>
    <mergeCell ref="B104:B107"/>
    <mergeCell ref="C104:C107"/>
    <mergeCell ref="D104:D107"/>
    <mergeCell ref="E104:E107"/>
    <mergeCell ref="A92:A95"/>
    <mergeCell ref="B92:B95"/>
    <mergeCell ref="C92:C95"/>
    <mergeCell ref="D92:D95"/>
    <mergeCell ref="E92:E95"/>
    <mergeCell ref="A96:A99"/>
    <mergeCell ref="B96:B99"/>
    <mergeCell ref="C96:C99"/>
    <mergeCell ref="D96:D99"/>
    <mergeCell ref="E96:E99"/>
    <mergeCell ref="A84:A87"/>
    <mergeCell ref="B84:B87"/>
    <mergeCell ref="C84:C87"/>
    <mergeCell ref="D84:D87"/>
    <mergeCell ref="E84:E87"/>
    <mergeCell ref="A88:A91"/>
    <mergeCell ref="B88:B91"/>
    <mergeCell ref="C88:C91"/>
    <mergeCell ref="D88:D91"/>
    <mergeCell ref="E88:E91"/>
    <mergeCell ref="A75:A78"/>
    <mergeCell ref="B75:B78"/>
    <mergeCell ref="C75:C78"/>
    <mergeCell ref="D75:D78"/>
    <mergeCell ref="E75:E78"/>
    <mergeCell ref="A79:A82"/>
    <mergeCell ref="B79:B82"/>
    <mergeCell ref="C79:C82"/>
    <mergeCell ref="D79:D82"/>
    <mergeCell ref="E79:E82"/>
    <mergeCell ref="A67:A70"/>
    <mergeCell ref="B67:B70"/>
    <mergeCell ref="C67:C70"/>
    <mergeCell ref="D67:D70"/>
    <mergeCell ref="E67:E70"/>
    <mergeCell ref="A71:A74"/>
    <mergeCell ref="B71:B74"/>
    <mergeCell ref="C71:C74"/>
    <mergeCell ref="D71:D74"/>
    <mergeCell ref="E71:E74"/>
    <mergeCell ref="A59:A62"/>
    <mergeCell ref="B59:B62"/>
    <mergeCell ref="C59:C62"/>
    <mergeCell ref="D59:D62"/>
    <mergeCell ref="E59:E62"/>
    <mergeCell ref="A63:A66"/>
    <mergeCell ref="B63:B66"/>
    <mergeCell ref="C63:C66"/>
    <mergeCell ref="D63:D66"/>
    <mergeCell ref="E63:E66"/>
    <mergeCell ref="A51:A54"/>
    <mergeCell ref="B51:B54"/>
    <mergeCell ref="C51:C54"/>
    <mergeCell ref="D51:D54"/>
    <mergeCell ref="E51:E54"/>
    <mergeCell ref="A55:A58"/>
    <mergeCell ref="B55:B58"/>
    <mergeCell ref="C55:C58"/>
    <mergeCell ref="D55:D58"/>
    <mergeCell ref="E55:E58"/>
    <mergeCell ref="A43:A46"/>
    <mergeCell ref="B43:B46"/>
    <mergeCell ref="C43:C46"/>
    <mergeCell ref="D43:D46"/>
    <mergeCell ref="E43:E46"/>
    <mergeCell ref="A47:A50"/>
    <mergeCell ref="B47:B50"/>
    <mergeCell ref="C47:C50"/>
    <mergeCell ref="D47:D50"/>
    <mergeCell ref="E47:E50"/>
    <mergeCell ref="A35:A38"/>
    <mergeCell ref="B35:B38"/>
    <mergeCell ref="C35:C38"/>
    <mergeCell ref="D35:D38"/>
    <mergeCell ref="E35:E38"/>
    <mergeCell ref="A39:A42"/>
    <mergeCell ref="B39:B42"/>
    <mergeCell ref="C39:C42"/>
    <mergeCell ref="D39:D42"/>
    <mergeCell ref="E39:E42"/>
    <mergeCell ref="A27:A30"/>
    <mergeCell ref="B27:B30"/>
    <mergeCell ref="C27:C30"/>
    <mergeCell ref="D27:D30"/>
    <mergeCell ref="E27:E30"/>
    <mergeCell ref="A31:A34"/>
    <mergeCell ref="B31:B34"/>
    <mergeCell ref="C31:C34"/>
    <mergeCell ref="D31:D34"/>
    <mergeCell ref="E31:E34"/>
    <mergeCell ref="A13:A19"/>
    <mergeCell ref="B13:B19"/>
    <mergeCell ref="C13:C19"/>
    <mergeCell ref="D13:D19"/>
    <mergeCell ref="E13:E19"/>
    <mergeCell ref="A22:A25"/>
    <mergeCell ref="B22:B25"/>
    <mergeCell ref="C22:C25"/>
    <mergeCell ref="D22:D25"/>
    <mergeCell ref="E22:E25"/>
    <mergeCell ref="A2:F2"/>
    <mergeCell ref="A4:A5"/>
    <mergeCell ref="B4:B5"/>
    <mergeCell ref="C4:E4"/>
    <mergeCell ref="F4:F5"/>
    <mergeCell ref="A9:A12"/>
    <mergeCell ref="B9:B12"/>
    <mergeCell ref="C9:C12"/>
    <mergeCell ref="D9:D12"/>
    <mergeCell ref="E9:E12"/>
  </mergeCells>
  <pageMargins left="0.78740157480314965" right="0.78740157480314965" top="1.1811023622047245" bottom="0.39370078740157483" header="0.31496062992125984" footer="0.35433070866141736"/>
  <pageSetup paperSize="9" scale="54" fitToHeight="0" orientation="landscape" r:id="rId2"/>
  <headerFooter differentFirst="1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BAB9F095-52CB-481E-9378-404D59CB64DF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09.06.26  2027-2029</vt:lpstr>
      <vt:lpstr>Лист1</vt:lpstr>
      <vt:lpstr>'09.06.26  2027-2029'!Заголовки_для_печати</vt:lpstr>
      <vt:lpstr>'09.06.26  2027-2029'!Область_печати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Наталия Богданова</cp:lastModifiedBy>
  <cp:lastPrinted>2026-06-16T08:35:00Z</cp:lastPrinted>
  <dcterms:created xsi:type="dcterms:W3CDTF">2025-06-04T11:58:56Z</dcterms:created>
  <dcterms:modified xsi:type="dcterms:W3CDTF">2026-06-16T08:35:03Z</dcterms:modified>
</cp:coreProperties>
</file>