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6585" yWindow="555" windowWidth="15855" windowHeight="12645"/>
  </bookViews>
  <sheets>
    <sheet name="Приложение № 2" sheetId="7" r:id="rId1"/>
  </sheets>
  <definedNames>
    <definedName name="_xlnm._FilterDatabase" localSheetId="0" hidden="1">'Приложение № 2'!$A$2:$H$53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7" l="1"/>
  <c r="G15" i="7"/>
  <c r="G19" i="7"/>
  <c r="G31" i="7"/>
  <c r="G44" i="7" l="1"/>
  <c r="G42" i="7" s="1"/>
  <c r="G7" i="7"/>
  <c r="G5" i="7" s="1"/>
  <c r="G24" i="7"/>
  <c r="G47" i="7"/>
  <c r="G30" i="7" l="1"/>
  <c r="G4" i="7" l="1"/>
  <c r="G3" i="7" s="1"/>
</calcChain>
</file>

<file path=xl/sharedStrings.xml><?xml version="1.0" encoding="utf-8"?>
<sst xmlns="http://schemas.openxmlformats.org/spreadsheetml/2006/main" count="261" uniqueCount="246">
  <si>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</si>
  <si>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</si>
  <si>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</si>
  <si>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</si>
  <si>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</si>
  <si>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</si>
  <si>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</si>
  <si>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</si>
  <si>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</si>
  <si>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</si>
  <si>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</si>
  <si>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</si>
  <si>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</si>
  <si>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</si>
  <si>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</si>
  <si>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</si>
  <si>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</si>
  <si>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</si>
  <si>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</si>
  <si>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</si>
  <si>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</si>
  <si>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</si>
  <si>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</si>
  <si>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</si>
  <si>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</si>
  <si>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</si>
  <si>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</si>
  <si>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</si>
  <si>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3</t>
  </si>
  <si>
    <t>1.6.1</t>
  </si>
  <si>
    <t>1.6.2</t>
  </si>
  <si>
    <t>1.6.3</t>
  </si>
  <si>
    <t>1.6.4</t>
  </si>
  <si>
    <t>1.6.5</t>
  </si>
  <si>
    <t>1.6.6</t>
  </si>
  <si>
    <t>1.6.7</t>
  </si>
  <si>
    <t>1.6.8</t>
  </si>
  <si>
    <t>1.6.9</t>
  </si>
  <si>
    <t>1.6.10</t>
  </si>
  <si>
    <t>1.6.11</t>
  </si>
  <si>
    <t>1.6.12</t>
  </si>
  <si>
    <t>1.6.11.1</t>
  </si>
  <si>
    <t>1.2.2</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</si>
  <si>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</si>
  <si>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</si>
  <si>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</si>
  <si>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</si>
  <si>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</si>
  <si>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</si>
  <si>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1.1.4.1</t>
  </si>
  <si>
    <t>1.1.4.2</t>
  </si>
  <si>
    <t>1.1.6.1</t>
  </si>
  <si>
    <t>1.1.6.2</t>
  </si>
  <si>
    <t>1.1.8.1</t>
  </si>
  <si>
    <t>1.1.8.2</t>
  </si>
  <si>
    <t>1.6.1.1</t>
  </si>
  <si>
    <t>1.6.1.2</t>
  </si>
  <si>
    <t>1.6.10.2.1</t>
  </si>
  <si>
    <t>1.6.10.2.2</t>
  </si>
  <si>
    <t>–</t>
  </si>
  <si>
    <t>Расчет показателей готовности (рабочие формулы и ячейки для заполненния)</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</si>
  <si>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</si>
  <si>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</si>
  <si>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</si>
  <si>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</si>
  <si>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</si>
  <si>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пров зн не ОПО</t>
    </r>
  </si>
  <si>
    <r>
      <t>К</t>
    </r>
    <r>
      <rPr>
        <sz val="8"/>
        <color theme="1"/>
        <rFont val="Times New Roman"/>
        <family val="1"/>
        <charset val="204"/>
      </rPr>
      <t>знаний</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</si>
  <si>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</si>
  <si>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</si>
  <si>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</si>
  <si>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</si>
  <si>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</si>
  <si>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</si>
  <si>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</si>
  <si>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</si>
  <si>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</si>
  <si>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</si>
  <si>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</si>
  <si>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</si>
  <si>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</si>
  <si>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</si>
  <si>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</si>
  <si>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</si>
  <si>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r>
      <t>К</t>
    </r>
    <r>
      <rPr>
        <sz val="8"/>
        <color theme="1"/>
        <rFont val="Times New Roman"/>
        <family val="1"/>
        <charset val="204"/>
      </rPr>
      <t>охр.труда</t>
    </r>
  </si>
  <si>
    <r>
      <t>К</t>
    </r>
    <r>
      <rPr>
        <sz val="8"/>
        <color theme="1"/>
        <rFont val="Times New Roman"/>
        <family val="1"/>
        <charset val="204"/>
      </rPr>
      <t>отв ОПО</t>
    </r>
  </si>
  <si>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</si>
  <si>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</si>
  <si>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</si>
  <si>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</si>
  <si>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</si>
  <si>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</si>
  <si>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r>
      <t>К</t>
    </r>
    <r>
      <rPr>
        <sz val="8"/>
        <color theme="1"/>
        <rFont val="Times New Roman"/>
        <family val="1"/>
        <charset val="204"/>
      </rPr>
      <t>режим.карт</t>
    </r>
  </si>
  <si>
    <r>
      <t>К</t>
    </r>
    <r>
      <rPr>
        <sz val="8"/>
        <color theme="1"/>
        <rFont val="Times New Roman"/>
        <family val="1"/>
        <charset val="204"/>
      </rPr>
      <t>качест</t>
    </r>
  </si>
  <si>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</si>
  <si>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</si>
  <si>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</si>
  <si>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</si>
  <si>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</si>
  <si>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</si>
  <si>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</si>
  <si>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</si>
  <si>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</si>
  <si>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</si>
  <si>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</si>
  <si>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</si>
  <si>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</si>
  <si>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</si>
  <si>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</si>
  <si>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</si>
  <si>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</si>
  <si>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r>
      <t>К</t>
    </r>
    <r>
      <rPr>
        <sz val="8"/>
        <color theme="1"/>
        <rFont val="Times New Roman"/>
        <family val="1"/>
        <charset val="204"/>
      </rPr>
      <t>шурф</t>
    </r>
  </si>
  <si>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</si>
  <si>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</si>
  <si>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Показатель наличия актов измерений удельного электрического сопротивления грунта и потенциалов блуждающих токов</t>
  </si>
  <si>
    <r>
      <t>К</t>
    </r>
    <r>
      <rPr>
        <sz val="8"/>
        <color theme="1"/>
        <rFont val="Times New Roman"/>
        <family val="1"/>
        <charset val="204"/>
      </rPr>
      <t>насос.стан</t>
    </r>
  </si>
  <si>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</si>
  <si>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</si>
  <si>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</si>
  <si>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</si>
  <si>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</si>
  <si>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</si>
  <si>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</si>
  <si>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</si>
  <si>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</si>
  <si>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</si>
  <si>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</si>
  <si>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</si>
  <si>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</si>
  <si>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</si>
  <si>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</si>
  <si>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</si>
  <si>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</si>
  <si>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</si>
  <si>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</si>
  <si>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</si>
  <si>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</si>
  <si>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</si>
  <si>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</si>
  <si>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</si>
  <si>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</si>
  <si>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</si>
  <si>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</si>
  <si>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</si>
  <si>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</si>
  <si>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</si>
  <si>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</si>
  <si>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</si>
  <si>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</si>
  <si>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</si>
  <si>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</si>
  <si>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</si>
  <si>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</si>
  <si>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</si>
  <si>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</si>
  <si>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</si>
  <si>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</si>
  <si>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</si>
  <si>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</si>
  <si>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</si>
  <si>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</si>
  <si>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</si>
  <si>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</si>
  <si>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</si>
  <si>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</si>
  <si>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</si>
  <si>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</si>
  <si>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</si>
  <si>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</si>
  <si>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</si>
  <si>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</si>
  <si>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</si>
  <si>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</si>
  <si>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</si>
  <si>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</si>
  <si>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</si>
  <si>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</si>
  <si>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</si>
  <si>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</si>
  <si>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</si>
  <si>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</si>
  <si>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</si>
  <si>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</si>
  <si>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</si>
  <si>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</si>
  <si>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</si>
  <si>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</si>
  <si>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</si>
  <si>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</si>
  <si>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</si>
  <si>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</si>
  <si>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</si>
  <si>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</si>
  <si>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</si>
  <si>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</si>
  <si>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</si>
  <si>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</si>
  <si>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</si>
  <si>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</si>
  <si>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</si>
  <si>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</si>
  <si>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</si>
  <si>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</si>
  <si>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</si>
  <si>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Фактическое значение наличия материальных запасов по инвентаризации, выраженное в процентах от необходимого.</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</si>
  <si>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</si>
  <si>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</si>
  <si>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</si>
  <si>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</si>
  <si>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</si>
  <si>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</si>
  <si>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</si>
  <si>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</si>
  <si>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</si>
  <si>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</si>
  <si>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</si>
  <si>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</si>
  <si>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</si>
  <si>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</si>
  <si>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</si>
  <si>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</si>
  <si>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</si>
  <si>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</si>
  <si>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</si>
  <si>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</si>
  <si>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</si>
  <si>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</si>
  <si>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</si>
  <si>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</si>
  <si>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</si>
  <si>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</si>
  <si>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</si>
  <si>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</si>
  <si>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</si>
  <si>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</si>
  <si>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</si>
  <si>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</si>
  <si>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</si>
  <si>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</si>
  <si>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</si>
  <si>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</si>
  <si>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</si>
  <si>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r>
      <t xml:space="preserve">Образец расчета индекса готовности к отопительному периоду теплоснабжающих, теплосетевых организаций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</si>
  <si>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</si>
  <si>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 xml:space="preserve">Примечания к расчетам показателей готовности </t>
  </si>
  <si>
    <t>Показатель выполнения требований Федерального 
закона о теплоснабжении</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</si>
</sst>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46">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8"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0" fontId="3" fillId="0" borderId="0" xfId="0" applyFont="1" applyAlignment="1">
      <alignment horizontal="left" vertical="top" wrapText="1"/>
    </xf>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7" fillId="0" borderId="1" xfId="0" applyFont="1" applyFill="1" applyBorder="1" applyAlignment="1">
      <alignment horizontal="center" vertical="center"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1" fillId="0" borderId="0" xfId="0" applyFont="1"/>
    <xf numFmtId="0" fontId="3" fillId="0" borderId="0" xfId="0" applyFont="1" applyAlignment="1">
      <alignment wrapText="1"/>
    </xf>
    <xf numFmtId="0" fontId="3" fillId="0" borderId="0" xfId="0" applyFont="1" applyAlignment="1">
      <alignment vertical="top" wrapText="1"/>
    </xf>
    <xf numFmtId="49" fontId="7" fillId="0"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protection locked="0"/>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3" fillId="0" borderId="1" xfId="0" applyFont="1" applyBorder="1" applyAlignment="1">
      <alignment horizontal="left" vertical="top" wrapText="1"/>
    </xf>
    <xf numFmtId="0" fontId="7" fillId="0" borderId="4" xfId="0" applyFont="1" applyFill="1" applyBorder="1" applyAlignment="1">
      <alignment horizontal="right" vertical="top" wrapText="1"/>
    </xf>
    <xf numFmtId="0" fontId="7" fillId="0" borderId="7"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tabSelected="1" zoomScale="90" zoomScaleNormal="90" workbookViewId="0">
      <pane ySplit="3" topLeftCell="A4" activePane="bottomLeft" state="frozen"/>
      <selection pane="bottomLeft" activeCell="B5" sqref="B5:B23"/>
    </sheetView>
  </sheetViews>
  <sheetFormatPr defaultRowHeight="15.75" x14ac:dyDescent="0.25"/>
  <cols>
    <col min="1" max="1" width="8.5703125" style="28" customWidth="1"/>
    <col min="2" max="2" width="53.42578125" style="29" customWidth="1"/>
    <col min="3" max="3" width="55.28515625" style="30" customWidth="1"/>
    <col min="4" max="4" width="32.140625" style="30" customWidth="1"/>
    <col min="5" max="5" width="13.5703125" style="31" customWidth="1"/>
    <col min="6" max="6" width="17.42578125" style="30" customWidth="1"/>
    <col min="7" max="7" width="22.42578125" style="30" customWidth="1"/>
    <col min="8" max="8" width="56" style="21" customWidth="1"/>
    <col min="9" max="9" width="20" style="1" customWidth="1"/>
  </cols>
  <sheetData>
    <row r="1" spans="1:9" ht="67.5" customHeight="1" x14ac:dyDescent="0.25">
      <c r="A1" s="38" t="s">
        <v>242</v>
      </c>
      <c r="B1" s="39"/>
      <c r="C1" s="39"/>
      <c r="D1" s="39"/>
      <c r="E1" s="39"/>
      <c r="F1" s="39"/>
      <c r="G1" s="39"/>
      <c r="H1" s="39"/>
    </row>
    <row r="2" spans="1:9" ht="76.5" customHeight="1" x14ac:dyDescent="0.25">
      <c r="A2" s="4" t="s">
        <v>0</v>
      </c>
      <c r="B2" s="5" t="s">
        <v>1</v>
      </c>
      <c r="C2" s="5" t="s">
        <v>2</v>
      </c>
      <c r="D2" s="5" t="s">
        <v>3</v>
      </c>
      <c r="E2" s="5" t="s">
        <v>4</v>
      </c>
      <c r="F2" s="5" t="s">
        <v>6</v>
      </c>
      <c r="G2" s="24" t="s">
        <v>60</v>
      </c>
      <c r="H2" s="5" t="s">
        <v>244</v>
      </c>
    </row>
    <row r="3" spans="1:9" ht="33.75" customHeight="1" x14ac:dyDescent="0.25">
      <c r="A3" s="32"/>
      <c r="B3" s="24"/>
      <c r="C3" s="24"/>
      <c r="D3" s="41" t="s">
        <v>24</v>
      </c>
      <c r="E3" s="42"/>
      <c r="F3" s="42"/>
      <c r="G3" s="34">
        <f>E4*G4+E52*G52+E53*G53</f>
        <v>1</v>
      </c>
      <c r="H3" s="15" t="s">
        <v>209</v>
      </c>
    </row>
    <row r="4" spans="1:9" ht="132" customHeight="1" x14ac:dyDescent="0.25">
      <c r="A4" s="8" t="s">
        <v>7</v>
      </c>
      <c r="B4" s="7" t="s">
        <v>243</v>
      </c>
      <c r="C4" s="7" t="s">
        <v>59</v>
      </c>
      <c r="D4" s="7" t="s">
        <v>245</v>
      </c>
      <c r="E4" s="7">
        <v>0.9</v>
      </c>
      <c r="F4" s="3" t="s">
        <v>65</v>
      </c>
      <c r="G4" s="34">
        <f>E5*G5+E24*G24+E27*G27+E28*G28+E29*G29+E30*G30+E50*G50+E51*G51</f>
        <v>1</v>
      </c>
      <c r="H4" s="7" t="s">
        <v>210</v>
      </c>
    </row>
    <row r="5" spans="1:9" ht="83.25" customHeight="1" x14ac:dyDescent="0.25">
      <c r="A5" s="8" t="s">
        <v>5</v>
      </c>
      <c r="B5" s="43" t="s">
        <v>123</v>
      </c>
      <c r="C5" s="7" t="s">
        <v>124</v>
      </c>
      <c r="D5" s="7" t="s">
        <v>125</v>
      </c>
      <c r="E5" s="7">
        <v>0.05</v>
      </c>
      <c r="F5" s="3" t="s">
        <v>68</v>
      </c>
      <c r="G5" s="34">
        <f>E6*G6+E7*G7+E10*G10+E11*G11+E14*G14+E15*G15+E18*G18+E19*G19+E22*G22+E23*G23</f>
        <v>0.99999999999999989</v>
      </c>
      <c r="H5" s="7" t="s">
        <v>211</v>
      </c>
    </row>
    <row r="6" spans="1:9" ht="374.25" customHeight="1" x14ac:dyDescent="0.25">
      <c r="A6" s="6" t="s">
        <v>8</v>
      </c>
      <c r="B6" s="44"/>
      <c r="C6" s="7" t="s">
        <v>126</v>
      </c>
      <c r="D6" s="7" t="s">
        <v>127</v>
      </c>
      <c r="E6" s="7">
        <v>0.1</v>
      </c>
      <c r="F6" s="3" t="s">
        <v>69</v>
      </c>
      <c r="G6" s="35">
        <v>1</v>
      </c>
      <c r="H6" s="7" t="s">
        <v>212</v>
      </c>
    </row>
    <row r="7" spans="1:9" ht="180.75" customHeight="1" x14ac:dyDescent="0.25">
      <c r="A7" s="6" t="s">
        <v>9</v>
      </c>
      <c r="B7" s="44"/>
      <c r="C7" s="43" t="s">
        <v>128</v>
      </c>
      <c r="D7" s="7" t="s">
        <v>129</v>
      </c>
      <c r="E7" s="7">
        <v>0.1</v>
      </c>
      <c r="F7" s="3" t="s">
        <v>130</v>
      </c>
      <c r="G7" s="34">
        <f>G8/G9</f>
        <v>1</v>
      </c>
      <c r="H7" s="7" t="s">
        <v>213</v>
      </c>
      <c r="I7" s="2"/>
    </row>
    <row r="8" spans="1:9" ht="47.25" x14ac:dyDescent="0.25">
      <c r="A8" s="6" t="s">
        <v>43</v>
      </c>
      <c r="B8" s="44"/>
      <c r="C8" s="44"/>
      <c r="D8" s="7" t="s">
        <v>131</v>
      </c>
      <c r="E8" s="7" t="s">
        <v>59</v>
      </c>
      <c r="F8" s="3" t="s">
        <v>214</v>
      </c>
      <c r="G8" s="37">
        <v>1</v>
      </c>
      <c r="H8" s="7" t="s">
        <v>215</v>
      </c>
    </row>
    <row r="9" spans="1:9" ht="36.75" customHeight="1" x14ac:dyDescent="0.25">
      <c r="A9" s="6" t="s">
        <v>44</v>
      </c>
      <c r="B9" s="44"/>
      <c r="C9" s="45"/>
      <c r="D9" s="7" t="s">
        <v>132</v>
      </c>
      <c r="E9" s="7" t="s">
        <v>59</v>
      </c>
      <c r="F9" s="3" t="s">
        <v>133</v>
      </c>
      <c r="G9" s="37">
        <v>1</v>
      </c>
      <c r="H9" s="7" t="s">
        <v>216</v>
      </c>
    </row>
    <row r="10" spans="1:9" ht="148.5" customHeight="1" x14ac:dyDescent="0.25">
      <c r="A10" s="6" t="s">
        <v>10</v>
      </c>
      <c r="B10" s="44"/>
      <c r="C10" s="7" t="s">
        <v>134</v>
      </c>
      <c r="D10" s="7" t="s">
        <v>61</v>
      </c>
      <c r="E10" s="7">
        <v>0.1</v>
      </c>
      <c r="F10" s="3" t="s">
        <v>70</v>
      </c>
      <c r="G10" s="35">
        <v>1</v>
      </c>
      <c r="H10" s="7" t="s">
        <v>206</v>
      </c>
    </row>
    <row r="11" spans="1:9" ht="194.25" customHeight="1" x14ac:dyDescent="0.25">
      <c r="A11" s="6" t="s">
        <v>11</v>
      </c>
      <c r="B11" s="44"/>
      <c r="C11" s="43" t="s">
        <v>62</v>
      </c>
      <c r="D11" s="7" t="s">
        <v>135</v>
      </c>
      <c r="E11" s="7">
        <v>0.1</v>
      </c>
      <c r="F11" s="3" t="s">
        <v>71</v>
      </c>
      <c r="G11" s="36">
        <f>IF(OR(G12=0,G13=0),0,E12*G12+E13*G13)</f>
        <v>1</v>
      </c>
      <c r="H11" s="7" t="s">
        <v>217</v>
      </c>
    </row>
    <row r="12" spans="1:9" ht="102" customHeight="1" x14ac:dyDescent="0.25">
      <c r="A12" s="6" t="s">
        <v>49</v>
      </c>
      <c r="B12" s="44"/>
      <c r="C12" s="44"/>
      <c r="D12" s="7" t="s">
        <v>72</v>
      </c>
      <c r="E12" s="7">
        <v>0.5</v>
      </c>
      <c r="F12" s="13" t="s">
        <v>64</v>
      </c>
      <c r="G12" s="35">
        <v>1</v>
      </c>
      <c r="H12" s="7" t="s">
        <v>202</v>
      </c>
    </row>
    <row r="13" spans="1:9" ht="399" customHeight="1" x14ac:dyDescent="0.25">
      <c r="A13" s="6" t="s">
        <v>50</v>
      </c>
      <c r="B13" s="44"/>
      <c r="C13" s="45"/>
      <c r="D13" s="7" t="s">
        <v>136</v>
      </c>
      <c r="E13" s="7">
        <v>0.5</v>
      </c>
      <c r="F13" s="13" t="s">
        <v>63</v>
      </c>
      <c r="G13" s="35">
        <v>1</v>
      </c>
      <c r="H13" s="7" t="s">
        <v>218</v>
      </c>
    </row>
    <row r="14" spans="1:9" ht="111" customHeight="1" x14ac:dyDescent="0.25">
      <c r="A14" s="6" t="s">
        <v>12</v>
      </c>
      <c r="B14" s="44"/>
      <c r="C14" s="7" t="s">
        <v>74</v>
      </c>
      <c r="D14" s="7" t="s">
        <v>137</v>
      </c>
      <c r="E14" s="7">
        <v>0.1</v>
      </c>
      <c r="F14" s="14" t="s">
        <v>73</v>
      </c>
      <c r="G14" s="35">
        <v>1</v>
      </c>
      <c r="H14" s="7" t="s">
        <v>208</v>
      </c>
    </row>
    <row r="15" spans="1:9" ht="191.25" customHeight="1" x14ac:dyDescent="0.25">
      <c r="A15" s="6" t="s">
        <v>13</v>
      </c>
      <c r="B15" s="44"/>
      <c r="C15" s="43" t="s">
        <v>138</v>
      </c>
      <c r="D15" s="7" t="s">
        <v>198</v>
      </c>
      <c r="E15" s="7">
        <v>0.1</v>
      </c>
      <c r="F15" s="3" t="s">
        <v>67</v>
      </c>
      <c r="G15" s="34">
        <f>IF(OR(G16=0,G17=0),0,E16*G16+E17*G17)</f>
        <v>1</v>
      </c>
      <c r="H15" s="7" t="s">
        <v>219</v>
      </c>
    </row>
    <row r="16" spans="1:9" ht="307.5" customHeight="1" x14ac:dyDescent="0.25">
      <c r="A16" s="6" t="s">
        <v>51</v>
      </c>
      <c r="B16" s="44"/>
      <c r="C16" s="44"/>
      <c r="D16" s="7" t="s">
        <v>75</v>
      </c>
      <c r="E16" s="7">
        <v>0.5</v>
      </c>
      <c r="F16" s="3" t="s">
        <v>66</v>
      </c>
      <c r="G16" s="35">
        <v>1</v>
      </c>
      <c r="H16" s="7" t="s">
        <v>201</v>
      </c>
    </row>
    <row r="17" spans="1:8" ht="178.5" customHeight="1" x14ac:dyDescent="0.25">
      <c r="A17" s="6" t="s">
        <v>52</v>
      </c>
      <c r="B17" s="44"/>
      <c r="C17" s="45"/>
      <c r="D17" s="7" t="s">
        <v>139</v>
      </c>
      <c r="E17" s="7">
        <v>0.5</v>
      </c>
      <c r="F17" s="3" t="s">
        <v>76</v>
      </c>
      <c r="G17" s="35">
        <v>1</v>
      </c>
      <c r="H17" s="7" t="s">
        <v>200</v>
      </c>
    </row>
    <row r="18" spans="1:8" ht="126.75" customHeight="1" x14ac:dyDescent="0.25">
      <c r="A18" s="6" t="s">
        <v>14</v>
      </c>
      <c r="B18" s="44"/>
      <c r="C18" s="7" t="s">
        <v>79</v>
      </c>
      <c r="D18" s="7" t="s">
        <v>80</v>
      </c>
      <c r="E18" s="7">
        <v>0.1</v>
      </c>
      <c r="F18" s="3" t="s">
        <v>77</v>
      </c>
      <c r="G18" s="35">
        <v>1</v>
      </c>
      <c r="H18" s="7" t="s">
        <v>220</v>
      </c>
    </row>
    <row r="19" spans="1:8" ht="206.25" customHeight="1" x14ac:dyDescent="0.25">
      <c r="A19" s="6" t="s">
        <v>15</v>
      </c>
      <c r="B19" s="44"/>
      <c r="C19" s="43" t="s">
        <v>140</v>
      </c>
      <c r="D19" s="7" t="s">
        <v>81</v>
      </c>
      <c r="E19" s="7">
        <v>0.1</v>
      </c>
      <c r="F19" s="3" t="s">
        <v>78</v>
      </c>
      <c r="G19" s="34">
        <f>IF(OR(G20=0,G21=0),0,E20*G20+E21*G21)</f>
        <v>1</v>
      </c>
      <c r="H19" s="7" t="s">
        <v>142</v>
      </c>
    </row>
    <row r="20" spans="1:8" ht="334.5" customHeight="1" x14ac:dyDescent="0.25">
      <c r="A20" s="6" t="s">
        <v>53</v>
      </c>
      <c r="B20" s="44"/>
      <c r="C20" s="44"/>
      <c r="D20" s="7" t="s">
        <v>141</v>
      </c>
      <c r="E20" s="7">
        <v>0.5</v>
      </c>
      <c r="F20" s="3" t="s">
        <v>83</v>
      </c>
      <c r="G20" s="35">
        <v>1</v>
      </c>
      <c r="H20" s="7" t="s">
        <v>221</v>
      </c>
    </row>
    <row r="21" spans="1:8" ht="175.5" customHeight="1" x14ac:dyDescent="0.25">
      <c r="A21" s="6" t="s">
        <v>54</v>
      </c>
      <c r="B21" s="44"/>
      <c r="C21" s="45"/>
      <c r="D21" s="7" t="s">
        <v>82</v>
      </c>
      <c r="E21" s="7">
        <v>0.5</v>
      </c>
      <c r="F21" s="3" t="s">
        <v>85</v>
      </c>
      <c r="G21" s="35">
        <v>1</v>
      </c>
      <c r="H21" s="7" t="s">
        <v>200</v>
      </c>
    </row>
    <row r="22" spans="1:8" ht="303" customHeight="1" x14ac:dyDescent="0.25">
      <c r="A22" s="6" t="s">
        <v>25</v>
      </c>
      <c r="B22" s="44"/>
      <c r="C22" s="7" t="s">
        <v>143</v>
      </c>
      <c r="D22" s="7" t="s">
        <v>144</v>
      </c>
      <c r="E22" s="7">
        <v>0.1</v>
      </c>
      <c r="F22" s="3" t="s">
        <v>84</v>
      </c>
      <c r="G22" s="35">
        <v>1</v>
      </c>
      <c r="H22" s="7" t="s">
        <v>222</v>
      </c>
    </row>
    <row r="23" spans="1:8" ht="128.25" customHeight="1" x14ac:dyDescent="0.25">
      <c r="A23" s="6" t="s">
        <v>26</v>
      </c>
      <c r="B23" s="45"/>
      <c r="C23" s="7" t="s">
        <v>145</v>
      </c>
      <c r="D23" s="7" t="s">
        <v>86</v>
      </c>
      <c r="E23" s="7">
        <v>0.1</v>
      </c>
      <c r="F23" s="3" t="s">
        <v>87</v>
      </c>
      <c r="G23" s="35">
        <v>1</v>
      </c>
      <c r="H23" s="7" t="s">
        <v>206</v>
      </c>
    </row>
    <row r="24" spans="1:8" ht="67.5" customHeight="1" x14ac:dyDescent="0.25">
      <c r="A24" s="6" t="s">
        <v>16</v>
      </c>
      <c r="B24" s="43" t="s">
        <v>146</v>
      </c>
      <c r="C24" s="7" t="s">
        <v>147</v>
      </c>
      <c r="D24" s="7" t="s">
        <v>88</v>
      </c>
      <c r="E24" s="7">
        <v>0.01</v>
      </c>
      <c r="F24" s="3" t="s">
        <v>89</v>
      </c>
      <c r="G24" s="34">
        <f>E25*G25+E26*G26</f>
        <v>1</v>
      </c>
      <c r="H24" s="7" t="s">
        <v>203</v>
      </c>
    </row>
    <row r="25" spans="1:8" ht="146.25" customHeight="1" x14ac:dyDescent="0.25">
      <c r="A25" s="17" t="s">
        <v>27</v>
      </c>
      <c r="B25" s="44"/>
      <c r="C25" s="7" t="s">
        <v>148</v>
      </c>
      <c r="D25" s="7" t="s">
        <v>90</v>
      </c>
      <c r="E25" s="7">
        <v>0.5</v>
      </c>
      <c r="F25" s="3" t="s">
        <v>91</v>
      </c>
      <c r="G25" s="35">
        <v>1</v>
      </c>
      <c r="H25" s="7" t="s">
        <v>206</v>
      </c>
    </row>
    <row r="26" spans="1:8" ht="94.5" customHeight="1" x14ac:dyDescent="0.25">
      <c r="A26" s="17" t="s">
        <v>42</v>
      </c>
      <c r="B26" s="45"/>
      <c r="C26" s="7" t="s">
        <v>149</v>
      </c>
      <c r="D26" s="7" t="s">
        <v>150</v>
      </c>
      <c r="E26" s="7">
        <v>0.5</v>
      </c>
      <c r="F26" s="3" t="s">
        <v>92</v>
      </c>
      <c r="G26" s="35">
        <v>1</v>
      </c>
      <c r="H26" s="7" t="s">
        <v>206</v>
      </c>
    </row>
    <row r="27" spans="1:8" ht="195.75" customHeight="1" x14ac:dyDescent="0.25">
      <c r="A27" s="17" t="s">
        <v>17</v>
      </c>
      <c r="B27" s="7" t="s">
        <v>151</v>
      </c>
      <c r="C27" s="7" t="s">
        <v>152</v>
      </c>
      <c r="D27" s="7" t="s">
        <v>94</v>
      </c>
      <c r="E27" s="7">
        <v>0.01</v>
      </c>
      <c r="F27" s="3" t="s">
        <v>93</v>
      </c>
      <c r="G27" s="35">
        <v>1</v>
      </c>
      <c r="H27" s="7" t="s">
        <v>207</v>
      </c>
    </row>
    <row r="28" spans="1:8" ht="223.5" customHeight="1" x14ac:dyDescent="0.25">
      <c r="A28" s="8" t="s">
        <v>18</v>
      </c>
      <c r="B28" s="7" t="s">
        <v>153</v>
      </c>
      <c r="C28" s="7" t="s">
        <v>154</v>
      </c>
      <c r="D28" s="7" t="s">
        <v>155</v>
      </c>
      <c r="E28" s="7">
        <v>0.01</v>
      </c>
      <c r="F28" s="3" t="s">
        <v>156</v>
      </c>
      <c r="G28" s="35">
        <v>1</v>
      </c>
      <c r="H28" s="7" t="s">
        <v>207</v>
      </c>
    </row>
    <row r="29" spans="1:8" ht="365.25" customHeight="1" x14ac:dyDescent="0.25">
      <c r="A29" s="22" t="s">
        <v>19</v>
      </c>
      <c r="B29" s="15" t="s">
        <v>96</v>
      </c>
      <c r="C29" s="15" t="s">
        <v>157</v>
      </c>
      <c r="D29" s="15" t="s">
        <v>97</v>
      </c>
      <c r="E29" s="15">
        <v>0.25</v>
      </c>
      <c r="F29" s="16" t="s">
        <v>95</v>
      </c>
      <c r="G29" s="35">
        <v>1</v>
      </c>
      <c r="H29" s="7" t="s">
        <v>223</v>
      </c>
    </row>
    <row r="30" spans="1:8" ht="99.75" customHeight="1" x14ac:dyDescent="0.25">
      <c r="A30" s="6" t="s">
        <v>20</v>
      </c>
      <c r="B30" s="40" t="s">
        <v>98</v>
      </c>
      <c r="C30" s="7" t="s">
        <v>158</v>
      </c>
      <c r="D30" s="7" t="s">
        <v>99</v>
      </c>
      <c r="E30" s="15">
        <v>0.65</v>
      </c>
      <c r="F30" s="3" t="s">
        <v>100</v>
      </c>
      <c r="G30" s="34">
        <f>E31*G31+E34*G34+E35*G35+E36*G36+E37*G37+E38*G38+E39*G39+E40*G40+E41*G41+E42*G42+E47*G47+E49*G49</f>
        <v>1</v>
      </c>
      <c r="H30" s="7" t="s">
        <v>224</v>
      </c>
    </row>
    <row r="31" spans="1:8" ht="192" customHeight="1" x14ac:dyDescent="0.25">
      <c r="A31" s="6" t="s">
        <v>29</v>
      </c>
      <c r="B31" s="40"/>
      <c r="C31" s="43" t="s">
        <v>159</v>
      </c>
      <c r="D31" s="7" t="s">
        <v>103</v>
      </c>
      <c r="E31" s="7">
        <v>0.01</v>
      </c>
      <c r="F31" s="3" t="s">
        <v>101</v>
      </c>
      <c r="G31" s="34">
        <f>IF(OR(G32=0,G33=0),0,E32*G32+E33*G33)</f>
        <v>1</v>
      </c>
      <c r="H31" s="7" t="s">
        <v>225</v>
      </c>
    </row>
    <row r="32" spans="1:8" ht="352.5" customHeight="1" x14ac:dyDescent="0.25">
      <c r="A32" s="6" t="s">
        <v>55</v>
      </c>
      <c r="B32" s="40"/>
      <c r="C32" s="44"/>
      <c r="D32" s="7" t="s">
        <v>160</v>
      </c>
      <c r="E32" s="7">
        <v>0.5</v>
      </c>
      <c r="F32" s="3" t="s">
        <v>102</v>
      </c>
      <c r="G32" s="35">
        <v>1</v>
      </c>
      <c r="H32" s="7" t="s">
        <v>226</v>
      </c>
    </row>
    <row r="33" spans="1:8" ht="159.75" customHeight="1" collapsed="1" x14ac:dyDescent="0.25">
      <c r="A33" s="6" t="s">
        <v>56</v>
      </c>
      <c r="B33" s="40"/>
      <c r="C33" s="45"/>
      <c r="D33" s="7" t="s">
        <v>161</v>
      </c>
      <c r="E33" s="7">
        <v>0.5</v>
      </c>
      <c r="F33" s="3" t="s">
        <v>104</v>
      </c>
      <c r="G33" s="35">
        <v>1</v>
      </c>
      <c r="H33" s="7" t="s">
        <v>200</v>
      </c>
    </row>
    <row r="34" spans="1:8" ht="301.5" customHeight="1" x14ac:dyDescent="0.25">
      <c r="A34" s="6" t="s">
        <v>30</v>
      </c>
      <c r="B34" s="40"/>
      <c r="C34" s="7" t="s">
        <v>162</v>
      </c>
      <c r="D34" s="7" t="s">
        <v>105</v>
      </c>
      <c r="E34" s="7">
        <v>0.05</v>
      </c>
      <c r="F34" s="3" t="s">
        <v>106</v>
      </c>
      <c r="G34" s="35">
        <v>1</v>
      </c>
      <c r="H34" s="25" t="s">
        <v>227</v>
      </c>
    </row>
    <row r="35" spans="1:8" ht="365.25" customHeight="1" x14ac:dyDescent="0.25">
      <c r="A35" s="6" t="s">
        <v>31</v>
      </c>
      <c r="B35" s="40"/>
      <c r="C35" s="7" t="s">
        <v>163</v>
      </c>
      <c r="D35" s="7" t="s">
        <v>165</v>
      </c>
      <c r="E35" s="7">
        <v>0.05</v>
      </c>
      <c r="F35" s="3" t="s">
        <v>164</v>
      </c>
      <c r="G35" s="35">
        <v>1</v>
      </c>
      <c r="H35" s="7" t="s">
        <v>228</v>
      </c>
    </row>
    <row r="36" spans="1:8" ht="348.75" customHeight="1" x14ac:dyDescent="0.25">
      <c r="A36" s="6" t="s">
        <v>32</v>
      </c>
      <c r="B36" s="40"/>
      <c r="C36" s="7" t="s">
        <v>166</v>
      </c>
      <c r="D36" s="7" t="s">
        <v>108</v>
      </c>
      <c r="E36" s="7">
        <v>0.01</v>
      </c>
      <c r="F36" s="3" t="s">
        <v>107</v>
      </c>
      <c r="G36" s="35">
        <v>1</v>
      </c>
      <c r="H36" s="7" t="s">
        <v>229</v>
      </c>
    </row>
    <row r="37" spans="1:8" ht="161.25" customHeight="1" x14ac:dyDescent="0.25">
      <c r="A37" s="23" t="s">
        <v>33</v>
      </c>
      <c r="B37" s="40"/>
      <c r="C37" s="15" t="s">
        <v>167</v>
      </c>
      <c r="D37" s="15" t="s">
        <v>109</v>
      </c>
      <c r="E37" s="15">
        <v>0.4</v>
      </c>
      <c r="F37" s="16" t="s">
        <v>110</v>
      </c>
      <c r="G37" s="35">
        <v>1</v>
      </c>
      <c r="H37" s="15" t="s">
        <v>230</v>
      </c>
    </row>
    <row r="38" spans="1:8" ht="145.5" customHeight="1" x14ac:dyDescent="0.25">
      <c r="A38" s="6" t="s">
        <v>34</v>
      </c>
      <c r="B38" s="40"/>
      <c r="C38" s="7" t="s">
        <v>168</v>
      </c>
      <c r="D38" s="7" t="s">
        <v>169</v>
      </c>
      <c r="E38" s="7">
        <v>0.01</v>
      </c>
      <c r="F38" s="3" t="s">
        <v>111</v>
      </c>
      <c r="G38" s="35">
        <v>1</v>
      </c>
      <c r="H38" s="7" t="s">
        <v>231</v>
      </c>
    </row>
    <row r="39" spans="1:8" ht="347.25" customHeight="1" x14ac:dyDescent="0.25">
      <c r="A39" s="23" t="s">
        <v>35</v>
      </c>
      <c r="B39" s="40"/>
      <c r="C39" s="15" t="s">
        <v>170</v>
      </c>
      <c r="D39" s="15" t="s">
        <v>112</v>
      </c>
      <c r="E39" s="15">
        <v>0.4</v>
      </c>
      <c r="F39" s="16" t="s">
        <v>113</v>
      </c>
      <c r="G39" s="35">
        <v>1</v>
      </c>
      <c r="H39" s="7" t="s">
        <v>232</v>
      </c>
    </row>
    <row r="40" spans="1:8" ht="114.75" customHeight="1" x14ac:dyDescent="0.25">
      <c r="A40" s="6" t="s">
        <v>36</v>
      </c>
      <c r="B40" s="40"/>
      <c r="C40" s="7" t="s">
        <v>171</v>
      </c>
      <c r="D40" s="7" t="s">
        <v>114</v>
      </c>
      <c r="E40" s="7">
        <v>0.01</v>
      </c>
      <c r="F40" s="3" t="s">
        <v>172</v>
      </c>
      <c r="G40" s="35">
        <v>1</v>
      </c>
      <c r="H40" s="7" t="s">
        <v>233</v>
      </c>
    </row>
    <row r="41" spans="1:8" ht="85.5" customHeight="1" x14ac:dyDescent="0.25">
      <c r="A41" s="6" t="s">
        <v>37</v>
      </c>
      <c r="B41" s="40"/>
      <c r="C41" s="7" t="s">
        <v>199</v>
      </c>
      <c r="D41" s="7" t="s">
        <v>45</v>
      </c>
      <c r="E41" s="7">
        <v>0.01</v>
      </c>
      <c r="F41" s="3" t="s">
        <v>115</v>
      </c>
      <c r="G41" s="35">
        <v>1</v>
      </c>
      <c r="H41" s="7" t="s">
        <v>205</v>
      </c>
    </row>
    <row r="42" spans="1:8" ht="48" customHeight="1" x14ac:dyDescent="0.25">
      <c r="A42" s="6" t="s">
        <v>38</v>
      </c>
      <c r="B42" s="40"/>
      <c r="C42" s="43" t="s">
        <v>173</v>
      </c>
      <c r="D42" s="7" t="s">
        <v>175</v>
      </c>
      <c r="E42" s="7">
        <v>0.03</v>
      </c>
      <c r="F42" s="3" t="s">
        <v>174</v>
      </c>
      <c r="G42" s="34">
        <f>E43*G43+E44*G44</f>
        <v>1</v>
      </c>
      <c r="H42" s="7" t="s">
        <v>234</v>
      </c>
    </row>
    <row r="43" spans="1:8" ht="94.5" customHeight="1" x14ac:dyDescent="0.25">
      <c r="A43" s="6" t="s">
        <v>46</v>
      </c>
      <c r="B43" s="40"/>
      <c r="C43" s="44"/>
      <c r="D43" s="7" t="s">
        <v>176</v>
      </c>
      <c r="E43" s="7">
        <v>0.5</v>
      </c>
      <c r="F43" s="3" t="s">
        <v>178</v>
      </c>
      <c r="G43" s="35">
        <v>1</v>
      </c>
      <c r="H43" s="7" t="s">
        <v>235</v>
      </c>
    </row>
    <row r="44" spans="1:8" ht="309" customHeight="1" x14ac:dyDescent="0.25">
      <c r="A44" s="6" t="s">
        <v>47</v>
      </c>
      <c r="B44" s="40"/>
      <c r="C44" s="44"/>
      <c r="D44" s="7" t="s">
        <v>177</v>
      </c>
      <c r="E44" s="7">
        <v>0.5</v>
      </c>
      <c r="F44" s="3" t="s">
        <v>179</v>
      </c>
      <c r="G44" s="34">
        <f>IF(G45&lt;G46,0,1)</f>
        <v>1</v>
      </c>
      <c r="H44" s="7" t="s">
        <v>238</v>
      </c>
    </row>
    <row r="45" spans="1:8" ht="35.25" customHeight="1" x14ac:dyDescent="0.25">
      <c r="A45" s="6" t="s">
        <v>57</v>
      </c>
      <c r="B45" s="40"/>
      <c r="C45" s="44"/>
      <c r="D45" s="7" t="s">
        <v>182</v>
      </c>
      <c r="E45" s="7" t="s">
        <v>59</v>
      </c>
      <c r="F45" s="3" t="s">
        <v>180</v>
      </c>
      <c r="G45" s="37">
        <v>1</v>
      </c>
      <c r="H45" s="7" t="s">
        <v>236</v>
      </c>
    </row>
    <row r="46" spans="1:8" ht="33.75" customHeight="1" x14ac:dyDescent="0.25">
      <c r="A46" s="6" t="s">
        <v>58</v>
      </c>
      <c r="B46" s="40"/>
      <c r="C46" s="45"/>
      <c r="D46" s="7" t="s">
        <v>183</v>
      </c>
      <c r="E46" s="7" t="s">
        <v>59</v>
      </c>
      <c r="F46" s="3" t="s">
        <v>181</v>
      </c>
      <c r="G46" s="37">
        <v>1</v>
      </c>
      <c r="H46" s="7" t="s">
        <v>237</v>
      </c>
    </row>
    <row r="47" spans="1:8" ht="270.75" customHeight="1" x14ac:dyDescent="0.25">
      <c r="A47" s="6" t="s">
        <v>39</v>
      </c>
      <c r="B47" s="40"/>
      <c r="C47" s="43" t="s">
        <v>184</v>
      </c>
      <c r="D47" s="43" t="s">
        <v>116</v>
      </c>
      <c r="E47" s="7">
        <v>0.01</v>
      </c>
      <c r="F47" s="3" t="s">
        <v>117</v>
      </c>
      <c r="G47" s="34">
        <f>G48/100</f>
        <v>1</v>
      </c>
      <c r="H47" s="7" t="s">
        <v>239</v>
      </c>
    </row>
    <row r="48" spans="1:8" ht="54" customHeight="1" x14ac:dyDescent="0.25">
      <c r="A48" s="6" t="s">
        <v>41</v>
      </c>
      <c r="B48" s="40"/>
      <c r="C48" s="45"/>
      <c r="D48" s="45"/>
      <c r="E48" s="7" t="s">
        <v>59</v>
      </c>
      <c r="F48" s="33" t="s">
        <v>48</v>
      </c>
      <c r="G48" s="37">
        <v>100</v>
      </c>
      <c r="H48" s="7" t="s">
        <v>204</v>
      </c>
    </row>
    <row r="49" spans="1:8" ht="255.75" customHeight="1" x14ac:dyDescent="0.25">
      <c r="A49" s="6" t="s">
        <v>40</v>
      </c>
      <c r="B49" s="40"/>
      <c r="C49" s="7" t="s">
        <v>118</v>
      </c>
      <c r="D49" s="9" t="s">
        <v>119</v>
      </c>
      <c r="E49" s="9">
        <v>0.01</v>
      </c>
      <c r="F49" s="13" t="s">
        <v>122</v>
      </c>
      <c r="G49" s="35">
        <v>1</v>
      </c>
      <c r="H49" s="7" t="s">
        <v>240</v>
      </c>
    </row>
    <row r="50" spans="1:8" ht="305.25" customHeight="1" x14ac:dyDescent="0.25">
      <c r="A50" s="17" t="s">
        <v>21</v>
      </c>
      <c r="B50" s="26" t="s">
        <v>185</v>
      </c>
      <c r="C50" s="7" t="s">
        <v>186</v>
      </c>
      <c r="D50" s="7" t="s">
        <v>187</v>
      </c>
      <c r="E50" s="3">
        <v>0.01</v>
      </c>
      <c r="F50" s="3" t="s">
        <v>241</v>
      </c>
      <c r="G50" s="35">
        <v>1</v>
      </c>
      <c r="H50" s="7" t="s">
        <v>207</v>
      </c>
    </row>
    <row r="51" spans="1:8" ht="208.5" customHeight="1" x14ac:dyDescent="0.25">
      <c r="A51" s="18" t="s">
        <v>22</v>
      </c>
      <c r="B51" s="19" t="s">
        <v>188</v>
      </c>
      <c r="C51" s="11" t="s">
        <v>189</v>
      </c>
      <c r="D51" s="11" t="s">
        <v>190</v>
      </c>
      <c r="E51" s="12">
        <v>0.01</v>
      </c>
      <c r="F51" s="3" t="s">
        <v>191</v>
      </c>
      <c r="G51" s="35">
        <v>1</v>
      </c>
      <c r="H51" s="7" t="s">
        <v>206</v>
      </c>
    </row>
    <row r="52" spans="1:8" ht="381" customHeight="1" x14ac:dyDescent="0.25">
      <c r="A52" s="18" t="s">
        <v>23</v>
      </c>
      <c r="B52" s="19" t="s">
        <v>192</v>
      </c>
      <c r="C52" s="20" t="s">
        <v>193</v>
      </c>
      <c r="D52" s="20" t="s">
        <v>120</v>
      </c>
      <c r="E52" s="7">
        <v>0.05</v>
      </c>
      <c r="F52" s="3" t="s">
        <v>121</v>
      </c>
      <c r="G52" s="35">
        <v>1</v>
      </c>
      <c r="H52" s="7" t="s">
        <v>207</v>
      </c>
    </row>
    <row r="53" spans="1:8" ht="66" customHeight="1" x14ac:dyDescent="0.25">
      <c r="A53" s="27" t="s">
        <v>28</v>
      </c>
      <c r="B53" s="10" t="s">
        <v>194</v>
      </c>
      <c r="C53" s="10" t="s">
        <v>195</v>
      </c>
      <c r="D53" s="10" t="s">
        <v>196</v>
      </c>
      <c r="E53" s="10">
        <v>0.05</v>
      </c>
      <c r="F53" s="10" t="s">
        <v>197</v>
      </c>
      <c r="G53" s="35">
        <v>1</v>
      </c>
      <c r="H53" s="7" t="s">
        <v>207</v>
      </c>
    </row>
  </sheetData>
  <sheetProtection sheet="1" sort="0" autoFilter="0"/>
  <autoFilter ref="A2:H53"/>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4">
    <dataValidation type="list" allowBlank="1" showInputMessage="1" showErrorMessage="1" sqref="G26:G29 G32:G41 G49:G51 G52 G53">
      <formula1>"0,1"</formula1>
    </dataValidation>
    <dataValidation type="list" allowBlank="1" showInputMessage="1" showErrorMessage="1" sqref="G6 G10 G12:G14 G16:G18 G20 G22:G23 G25">
      <formula1>"0,1"</formula1>
    </dataValidation>
    <dataValidation type="list" allowBlank="1" showInputMessage="1" showErrorMessage="1" sqref="G21">
      <formula1>"0,1"</formula1>
    </dataValidation>
    <dataValidation type="list" allowBlank="1" showInputMessage="1" showErrorMessage="1" sqref="G43">
      <formula1>"0,1"</formula1>
    </dataValidation>
  </dataValidations>
  <pageMargins left="0.7" right="0.7" top="0.75" bottom="0.75" header="0.3" footer="0.3"/>
  <pageSetup paperSize="9" orientation="landscape" r:id="rId1"/>
  <ignoredErrors>
    <ignoredError sqref="A4" numberStoredAsText="1"/>
    <ignoredError sqref="A49"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2025-07-31T12:01:36Z</dcterms:modified>
</cp:coreProperties>
</file>